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hs/Desktop/python_workspaces/sandbox/sandbox/"/>
    </mc:Choice>
  </mc:AlternateContent>
  <xr:revisionPtr revIDLastSave="0" documentId="13_ncr:1_{B62C66D7-9ECA-9540-8F02-2753B3206CC2}" xr6:coauthVersionLast="47" xr6:coauthVersionMax="47" xr10:uidLastSave="{00000000-0000-0000-0000-000000000000}"/>
  <bookViews>
    <workbookView xWindow="0" yWindow="500" windowWidth="34200" windowHeight="19900" xr2:uid="{53909760-AAA7-984B-9C8F-4C1F73CD22E2}"/>
  </bookViews>
  <sheets>
    <sheet name="사용 내역" sheetId="1" r:id="rId1"/>
    <sheet name="입금 및 후원 내역" sheetId="2" r:id="rId2"/>
    <sheet name="영수증 스캔본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75" i="3" l="1"/>
  <c r="Q99" i="3" s="1"/>
  <c r="X4" i="3"/>
  <c r="B131" i="3"/>
  <c r="B92" i="3"/>
  <c r="J44" i="3"/>
  <c r="B4" i="3"/>
  <c r="E3" i="2"/>
  <c r="B3" i="1"/>
  <c r="C48" i="2"/>
  <c r="C1" i="3"/>
  <c r="F2" i="1" l="1"/>
  <c r="H17" i="2"/>
  <c r="E5" i="2"/>
  <c r="F1" i="1" s="1"/>
  <c r="F3" i="1" l="1"/>
</calcChain>
</file>

<file path=xl/sharedStrings.xml><?xml version="1.0" encoding="utf-8"?>
<sst xmlns="http://schemas.openxmlformats.org/spreadsheetml/2006/main" count="159" uniqueCount="109">
  <si>
    <t>No</t>
    <phoneticPr fontId="3" type="noConversion"/>
  </si>
  <si>
    <t>참석자</t>
    <phoneticPr fontId="3" type="noConversion"/>
  </si>
  <si>
    <t>회비 납입 여부</t>
    <phoneticPr fontId="3" type="noConversion"/>
  </si>
  <si>
    <t>유현승</t>
    <phoneticPr fontId="3" type="noConversion"/>
  </si>
  <si>
    <t>김승수</t>
    <phoneticPr fontId="3" type="noConversion"/>
  </si>
  <si>
    <t>비고</t>
    <phoneticPr fontId="3" type="noConversion"/>
  </si>
  <si>
    <t>비발디</t>
    <phoneticPr fontId="3" type="noConversion"/>
  </si>
  <si>
    <t>장지영</t>
    <phoneticPr fontId="3" type="noConversion"/>
  </si>
  <si>
    <t>김호준</t>
    <phoneticPr fontId="3" type="noConversion"/>
  </si>
  <si>
    <t>서보창</t>
    <phoneticPr fontId="3" type="noConversion"/>
  </si>
  <si>
    <t>종신</t>
    <phoneticPr fontId="3" type="noConversion"/>
  </si>
  <si>
    <t>계약</t>
    <phoneticPr fontId="3" type="noConversion"/>
  </si>
  <si>
    <t>O</t>
    <phoneticPr fontId="3" type="noConversion"/>
  </si>
  <si>
    <t>강보라</t>
    <phoneticPr fontId="3" type="noConversion"/>
  </si>
  <si>
    <t>권서현</t>
    <phoneticPr fontId="3" type="noConversion"/>
  </si>
  <si>
    <t>김경수</t>
    <phoneticPr fontId="3" type="noConversion"/>
  </si>
  <si>
    <t>김보람</t>
    <phoneticPr fontId="3" type="noConversion"/>
  </si>
  <si>
    <t>김수호</t>
    <phoneticPr fontId="3" type="noConversion"/>
  </si>
  <si>
    <t>박대진</t>
    <phoneticPr fontId="3" type="noConversion"/>
  </si>
  <si>
    <t>박성희</t>
    <phoneticPr fontId="3" type="noConversion"/>
  </si>
  <si>
    <t>송인혁</t>
    <phoneticPr fontId="3" type="noConversion"/>
  </si>
  <si>
    <t>어용훈</t>
    <phoneticPr fontId="3" type="noConversion"/>
  </si>
  <si>
    <t>오수원</t>
    <phoneticPr fontId="3" type="noConversion"/>
  </si>
  <si>
    <t>유진성</t>
    <phoneticPr fontId="3" type="noConversion"/>
  </si>
  <si>
    <t>강은홍</t>
    <phoneticPr fontId="3" type="noConversion"/>
  </si>
  <si>
    <t>이채민</t>
    <phoneticPr fontId="3" type="noConversion"/>
  </si>
  <si>
    <t>이현아</t>
    <phoneticPr fontId="3" type="noConversion"/>
  </si>
  <si>
    <t>임병선</t>
    <phoneticPr fontId="3" type="noConversion"/>
  </si>
  <si>
    <t>정고은</t>
    <phoneticPr fontId="3" type="noConversion"/>
  </si>
  <si>
    <t>조성우</t>
    <phoneticPr fontId="3" type="noConversion"/>
  </si>
  <si>
    <t>최상수</t>
    <phoneticPr fontId="3" type="noConversion"/>
  </si>
  <si>
    <t>최선영</t>
    <phoneticPr fontId="3" type="noConversion"/>
  </si>
  <si>
    <t>허수정</t>
    <phoneticPr fontId="3" type="noConversion"/>
  </si>
  <si>
    <t>참석 회비</t>
    <phoneticPr fontId="3" type="noConversion"/>
  </si>
  <si>
    <t>참석 회비 Summary</t>
    <phoneticPr fontId="3" type="noConversion"/>
  </si>
  <si>
    <t>입금 인원</t>
    <phoneticPr fontId="3" type="noConversion"/>
  </si>
  <si>
    <t>1인 입금액</t>
    <phoneticPr fontId="3" type="noConversion"/>
  </si>
  <si>
    <t>입급 총액</t>
    <phoneticPr fontId="3" type="noConversion"/>
  </si>
  <si>
    <t>기타 입금 내역</t>
    <phoneticPr fontId="3" type="noConversion"/>
  </si>
  <si>
    <t>입금자명</t>
    <phoneticPr fontId="3" type="noConversion"/>
  </si>
  <si>
    <t>입금 금액</t>
    <phoneticPr fontId="3" type="noConversion"/>
  </si>
  <si>
    <t>용도</t>
    <phoneticPr fontId="3" type="noConversion"/>
  </si>
  <si>
    <t>이월금액</t>
    <phoneticPr fontId="3" type="noConversion"/>
  </si>
  <si>
    <t>합계</t>
    <phoneticPr fontId="3" type="noConversion"/>
  </si>
  <si>
    <t>항목</t>
    <phoneticPr fontId="3" type="noConversion"/>
  </si>
  <si>
    <t>금액</t>
    <phoneticPr fontId="3" type="noConversion"/>
  </si>
  <si>
    <t xml:space="preserve">비고 </t>
    <phoneticPr fontId="3" type="noConversion"/>
  </si>
  <si>
    <t>가용 금액</t>
    <phoneticPr fontId="3" type="noConversion"/>
  </si>
  <si>
    <t>정모 1등 조 벙 지원금</t>
    <phoneticPr fontId="3" type="noConversion"/>
  </si>
  <si>
    <t>정모 1등 조 지원금</t>
    <phoneticPr fontId="3" type="noConversion"/>
  </si>
  <si>
    <t>사용 금액</t>
    <phoneticPr fontId="3" type="noConversion"/>
  </si>
  <si>
    <t>남은 금액</t>
    <phoneticPr fontId="3" type="noConversion"/>
  </si>
  <si>
    <t>기타 후원 내역</t>
    <phoneticPr fontId="3" type="noConversion"/>
  </si>
  <si>
    <t>후원자</t>
    <phoneticPr fontId="3" type="noConversion"/>
  </si>
  <si>
    <t>후원 품목</t>
    <phoneticPr fontId="3" type="noConversion"/>
  </si>
  <si>
    <t>롯데월드 자유이용권 4장</t>
    <phoneticPr fontId="3" type="noConversion"/>
  </si>
  <si>
    <t>총금액</t>
    <phoneticPr fontId="3" type="noConversion"/>
  </si>
  <si>
    <t>총 금액</t>
    <phoneticPr fontId="3" type="noConversion"/>
  </si>
  <si>
    <t>안경모</t>
    <phoneticPr fontId="3" type="noConversion"/>
  </si>
  <si>
    <t>박정훈</t>
    <phoneticPr fontId="3" type="noConversion"/>
  </si>
  <si>
    <t>이은지</t>
    <phoneticPr fontId="3" type="noConversion"/>
  </si>
  <si>
    <t>이승은</t>
    <phoneticPr fontId="3" type="noConversion"/>
  </si>
  <si>
    <t>이해인</t>
    <phoneticPr fontId="3" type="noConversion"/>
  </si>
  <si>
    <t>장소 대여(30명기준)</t>
    <phoneticPr fontId="3" type="noConversion"/>
  </si>
  <si>
    <t>1명추가(인당1만원)</t>
    <phoneticPr fontId="3" type="noConversion"/>
  </si>
  <si>
    <t>선물세트, 음료 구매</t>
    <phoneticPr fontId="3" type="noConversion"/>
  </si>
  <si>
    <t>보드카 구매</t>
    <phoneticPr fontId="3" type="noConversion"/>
  </si>
  <si>
    <t>총인원</t>
    <phoneticPr fontId="3" type="noConversion"/>
  </si>
  <si>
    <t xml:space="preserve">도너츠(12개입) 3박스 </t>
    <phoneticPr fontId="3" type="noConversion"/>
  </si>
  <si>
    <t>설고은</t>
    <phoneticPr fontId="3" type="noConversion"/>
  </si>
  <si>
    <t>쿠키</t>
    <phoneticPr fontId="3" type="noConversion"/>
  </si>
  <si>
    <t>박순영</t>
    <phoneticPr fontId="3" type="noConversion"/>
  </si>
  <si>
    <t>이지수</t>
    <phoneticPr fontId="3" type="noConversion"/>
  </si>
  <si>
    <t>선물 구매2</t>
    <phoneticPr fontId="3" type="noConversion"/>
  </si>
  <si>
    <t>주차비</t>
    <phoneticPr fontId="3" type="noConversion"/>
  </si>
  <si>
    <t>이소영</t>
    <phoneticPr fontId="3" type="noConversion"/>
  </si>
  <si>
    <t>이소연</t>
    <phoneticPr fontId="3" type="noConversion"/>
  </si>
  <si>
    <t>고동윤</t>
    <phoneticPr fontId="3" type="noConversion"/>
  </si>
  <si>
    <t>이상룡</t>
    <phoneticPr fontId="3" type="noConversion"/>
  </si>
  <si>
    <t>서에녹</t>
    <phoneticPr fontId="3" type="noConversion"/>
  </si>
  <si>
    <t>이한주</t>
    <phoneticPr fontId="3" type="noConversion"/>
  </si>
  <si>
    <t>양인식</t>
    <phoneticPr fontId="3" type="noConversion"/>
  </si>
  <si>
    <t>김길중</t>
    <phoneticPr fontId="3" type="noConversion"/>
  </si>
  <si>
    <t>김상미</t>
    <phoneticPr fontId="3" type="noConversion"/>
  </si>
  <si>
    <t>배준호</t>
    <phoneticPr fontId="3" type="noConversion"/>
  </si>
  <si>
    <t>정모 전</t>
    <phoneticPr fontId="3" type="noConversion"/>
  </si>
  <si>
    <t>정모전</t>
    <phoneticPr fontId="3" type="noConversion"/>
  </si>
  <si>
    <t>정모 후</t>
    <phoneticPr fontId="3" type="noConversion"/>
  </si>
  <si>
    <t>(전)</t>
    <phoneticPr fontId="3" type="noConversion"/>
  </si>
  <si>
    <t>(막걸리)</t>
    <phoneticPr fontId="3" type="noConversion"/>
  </si>
  <si>
    <t>(운영진커피)</t>
    <phoneticPr fontId="3" type="noConversion"/>
  </si>
  <si>
    <t>(술)</t>
    <phoneticPr fontId="3" type="noConversion"/>
  </si>
  <si>
    <t>술</t>
    <phoneticPr fontId="3" type="noConversion"/>
  </si>
  <si>
    <t>(피자)</t>
    <phoneticPr fontId="3" type="noConversion"/>
  </si>
  <si>
    <t>정모 위원 점심(김밥)</t>
    <phoneticPr fontId="3" type="noConversion"/>
  </si>
  <si>
    <t>주류 구매(위스키 및 하이볼캔)</t>
    <phoneticPr fontId="3" type="noConversion"/>
  </si>
  <si>
    <t>미사용으로 인한 이월 예정</t>
    <phoneticPr fontId="3" type="noConversion"/>
  </si>
  <si>
    <t>정모 위원 간식(커피)</t>
    <phoneticPr fontId="3" type="noConversion"/>
  </si>
  <si>
    <t>음식 구매(전)</t>
    <phoneticPr fontId="3" type="noConversion"/>
  </si>
  <si>
    <t>다과, 컵 구매</t>
    <phoneticPr fontId="3" type="noConversion"/>
  </si>
  <si>
    <t>음식 구매(양장피, 과자 세트)</t>
    <phoneticPr fontId="3" type="noConversion"/>
  </si>
  <si>
    <t>음료 구매(야쿠르트, 크랜베리원액)</t>
    <phoneticPr fontId="3" type="noConversion"/>
  </si>
  <si>
    <t>음식 구매(포춘 쿠키, 컵볶이)</t>
    <phoneticPr fontId="3" type="noConversion"/>
  </si>
  <si>
    <t>음식 구매(양장피, 닭강정, 유린기, 편육)</t>
    <phoneticPr fontId="3" type="noConversion"/>
  </si>
  <si>
    <t>주류 구매(막걸리)</t>
    <phoneticPr fontId="3" type="noConversion"/>
  </si>
  <si>
    <t>주류 구매(하이볼)</t>
    <phoneticPr fontId="3" type="noConversion"/>
  </si>
  <si>
    <t>주류 구매(소주, 하이볼)</t>
    <phoneticPr fontId="3" type="noConversion"/>
  </si>
  <si>
    <t>음식 구매(피자)</t>
    <phoneticPr fontId="3" type="noConversion"/>
  </si>
  <si>
    <t>정모 위원 주차비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</si>
</sst>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1" formatCode="_(* #,##0_);_(* \(#,##0\);_(* &quot;-&quot;_);_(@_)"/>
  </numFmts>
  <fonts count="4">
    <font>
      <sz val="12"/>
      <color theme="1"/>
      <name val="맑은 고딕"/>
      <family val="2"/>
      <charset val="129"/>
      <scheme val="minor"/>
    </font>
    <font>
      <sz val="12"/>
      <color theme="1"/>
      <name val="맑은 고딕"/>
      <family val="2"/>
      <charset val="129"/>
      <scheme val="minor"/>
    </font>
    <font>
      <b/>
      <sz val="12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2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>
      <alignment vertical="center"/>
    </xf>
    <xf numFmtId="41" fontId="1" fillId="0" borderId="0" applyFont="0" applyFill="0" applyBorder="0" applyAlignment="0" applyProtection="0">
      <alignment vertical="center"/>
    </xf>
  </cellStyleXfs>
  <cellXfs count="59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>
      <alignment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9" xfId="0" applyBorder="1">
      <alignment vertical="center"/>
    </xf>
    <xf numFmtId="0" fontId="2" fillId="0" borderId="0" xfId="0" applyFont="1">
      <alignment vertical="center"/>
    </xf>
    <xf numFmtId="0" fontId="0" fillId="0" borderId="0" xfId="0" applyAlignment="1">
      <alignment horizontal="left" vertical="center"/>
    </xf>
    <xf numFmtId="3" fontId="0" fillId="0" borderId="1" xfId="0" applyNumberForma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4" xfId="0" applyFont="1" applyBorder="1" applyAlignment="1">
      <alignment horizontal="center" vertical="center"/>
    </xf>
    <xf numFmtId="0" fontId="0" fillId="0" borderId="6" xfId="0" applyBorder="1" applyAlignment="1">
      <alignment horizontal="left" vertical="center"/>
    </xf>
    <xf numFmtId="0" fontId="0" fillId="0" borderId="9" xfId="0" applyBorder="1" applyAlignment="1">
      <alignment horizontal="left" vertical="center"/>
    </xf>
    <xf numFmtId="0" fontId="0" fillId="0" borderId="5" xfId="0" applyBorder="1">
      <alignment vertical="center"/>
    </xf>
    <xf numFmtId="0" fontId="0" fillId="0" borderId="7" xfId="0" applyBorder="1">
      <alignment vertical="center"/>
    </xf>
    <xf numFmtId="41" fontId="0" fillId="0" borderId="0" xfId="1" applyFont="1">
      <alignment vertical="center"/>
    </xf>
    <xf numFmtId="0" fontId="0" fillId="0" borderId="10" xfId="0" applyBorder="1" applyAlignment="1">
      <alignment horizontal="center" vertical="center"/>
    </xf>
    <xf numFmtId="41" fontId="0" fillId="0" borderId="6" xfId="1" applyFont="1" applyBorder="1" applyAlignment="1">
      <alignment horizontal="center" vertical="center"/>
    </xf>
    <xf numFmtId="3" fontId="0" fillId="0" borderId="11" xfId="0" applyNumberFormat="1" applyBorder="1" applyAlignment="1">
      <alignment horizontal="center" vertical="center"/>
    </xf>
    <xf numFmtId="3" fontId="0" fillId="0" borderId="0" xfId="0" applyNumberFormat="1">
      <alignment vertical="center"/>
    </xf>
    <xf numFmtId="41" fontId="0" fillId="0" borderId="0" xfId="0" applyNumberFormat="1">
      <alignment vertical="center"/>
    </xf>
    <xf numFmtId="0" fontId="0" fillId="0" borderId="17" xfId="0" applyBorder="1" applyAlignment="1">
      <alignment horizontal="center" vertical="center"/>
    </xf>
    <xf numFmtId="41" fontId="2" fillId="0" borderId="0" xfId="0" applyNumberFormat="1" applyFont="1">
      <alignment vertical="center"/>
    </xf>
    <xf numFmtId="0" fontId="0" fillId="0" borderId="18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41" fontId="0" fillId="0" borderId="20" xfId="1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6" xfId="0" applyFont="1" applyBorder="1" applyAlignment="1">
      <alignment horizontal="center" vertical="center"/>
    </xf>
    <xf numFmtId="0" fontId="2" fillId="0" borderId="17" xfId="0" applyFon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21" xfId="0" applyBorder="1">
      <alignment vertical="center"/>
    </xf>
    <xf numFmtId="0" fontId="0" fillId="0" borderId="22" xfId="0" applyBorder="1">
      <alignment vertical="center"/>
    </xf>
    <xf numFmtId="0" fontId="0" fillId="0" borderId="23" xfId="0" applyBorder="1">
      <alignment vertical="center"/>
    </xf>
    <xf numFmtId="0" fontId="0" fillId="0" borderId="24" xfId="0" applyBorder="1">
      <alignment vertical="center"/>
    </xf>
    <xf numFmtId="0" fontId="0" fillId="0" borderId="0" xfId="0" applyBorder="1">
      <alignment vertical="center"/>
    </xf>
    <xf numFmtId="0" fontId="0" fillId="0" borderId="25" xfId="0" applyBorder="1">
      <alignment vertical="center"/>
    </xf>
    <xf numFmtId="0" fontId="0" fillId="0" borderId="26" xfId="0" applyBorder="1">
      <alignment vertical="center"/>
    </xf>
    <xf numFmtId="0" fontId="0" fillId="0" borderId="27" xfId="0" applyBorder="1">
      <alignment vertical="center"/>
    </xf>
    <xf numFmtId="0" fontId="0" fillId="0" borderId="28" xfId="0" applyBorder="1">
      <alignment vertical="center"/>
    </xf>
    <xf numFmtId="38" fontId="0" fillId="0" borderId="1" xfId="1" quotePrefix="1" applyNumberFormat="1" applyFont="1" applyBorder="1" applyAlignment="1">
      <alignment horizontal="right" vertical="center"/>
    </xf>
    <xf numFmtId="38" fontId="0" fillId="0" borderId="1" xfId="1" applyNumberFormat="1" applyFont="1" applyBorder="1" applyAlignment="1">
      <alignment horizontal="right" vertical="center"/>
    </xf>
    <xf numFmtId="38" fontId="0" fillId="0" borderId="1" xfId="0" applyNumberFormat="1" applyBorder="1" applyAlignment="1">
      <alignment horizontal="right" vertical="center"/>
    </xf>
    <xf numFmtId="38" fontId="0" fillId="0" borderId="8" xfId="0" applyNumberFormat="1" applyBorder="1" applyAlignment="1">
      <alignment horizontal="right" vertical="center"/>
    </xf>
    <xf numFmtId="38" fontId="0" fillId="0" borderId="0" xfId="0" applyNumberFormat="1" applyAlignment="1">
      <alignment horizontal="right" vertical="center"/>
    </xf>
    <xf numFmtId="38" fontId="0" fillId="0" borderId="3" xfId="0" applyNumberFormat="1" applyBorder="1" applyAlignment="1">
      <alignment horizontal="center" vertical="center"/>
    </xf>
  </cellXfs>
  <cellStyles count="2">
    <cellStyle name="쉼표 [0]" xfId="1" builtinId="6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jp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jp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jp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jp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235725</xdr:colOff>
      <xdr:row>4</xdr:row>
      <xdr:rowOff>169050</xdr:rowOff>
    </xdr:from>
    <xdr:to>
      <xdr:col>4</xdr:col>
      <xdr:colOff>552792</xdr:colOff>
      <xdr:row>38</xdr:row>
      <xdr:rowOff>199630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000DC92-99F6-994B-9DC6-E10DB4D04D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5725" y="1083450"/>
          <a:ext cx="3415867" cy="7802980"/>
        </a:xfrm>
        <a:prstGeom prst="rect">
          <a:avLst/>
        </a:prstGeom>
      </xdr:spPr>
    </xdr:pic>
    <xdr:clientData/>
  </xdr:twoCellAnchor>
  <xdr:twoCellAnchor editAs="oneCell">
    <xdr:from>
      <xdr:col>4</xdr:col>
      <xdr:colOff>493963</xdr:colOff>
      <xdr:row>4</xdr:row>
      <xdr:rowOff>104775</xdr:rowOff>
    </xdr:from>
    <xdr:to>
      <xdr:col>9</xdr:col>
      <xdr:colOff>49030</xdr:colOff>
      <xdr:row>38</xdr:row>
      <xdr:rowOff>135354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64366C9-D390-8F43-BB80-A702CB17A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92763" y="1019175"/>
          <a:ext cx="3428567" cy="7802979"/>
        </a:xfrm>
        <a:prstGeom prst="rect">
          <a:avLst/>
        </a:prstGeom>
      </xdr:spPr>
    </xdr:pic>
    <xdr:clientData/>
  </xdr:twoCellAnchor>
  <xdr:twoCellAnchor editAs="oneCell">
    <xdr:from>
      <xdr:col>9</xdr:col>
      <xdr:colOff>82277</xdr:colOff>
      <xdr:row>4</xdr:row>
      <xdr:rowOff>76200</xdr:rowOff>
    </xdr:from>
    <xdr:to>
      <xdr:col>13</xdr:col>
      <xdr:colOff>399344</xdr:colOff>
      <xdr:row>38</xdr:row>
      <xdr:rowOff>106780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A3D283D-F763-DA4F-A125-30B1CAA4F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577" y="990600"/>
          <a:ext cx="3415867" cy="7802980"/>
        </a:xfrm>
        <a:prstGeom prst="rect">
          <a:avLst/>
        </a:prstGeom>
      </xdr:spPr>
    </xdr:pic>
    <xdr:clientData/>
  </xdr:twoCellAnchor>
  <xdr:twoCellAnchor editAs="oneCell">
    <xdr:from>
      <xdr:col>0</xdr:col>
      <xdr:colOff>741795</xdr:colOff>
      <xdr:row>7</xdr:row>
      <xdr:rowOff>26553</xdr:rowOff>
    </xdr:from>
    <xdr:to>
      <xdr:col>8</xdr:col>
      <xdr:colOff>424192</xdr:colOff>
      <xdr:row>32</xdr:row>
      <xdr:rowOff>62236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8E197967-D1CF-7B45-B2E9-D4BDC8698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1795" y="1657348"/>
          <a:ext cx="5916942" cy="5808411"/>
        </a:xfrm>
        <a:prstGeom prst="rect">
          <a:avLst/>
        </a:prstGeom>
      </xdr:spPr>
    </xdr:pic>
    <xdr:clientData/>
  </xdr:twoCellAnchor>
  <xdr:twoCellAnchor editAs="oneCell">
    <xdr:from>
      <xdr:col>0</xdr:col>
      <xdr:colOff>203200</xdr:colOff>
      <xdr:row>44</xdr:row>
      <xdr:rowOff>146051</xdr:rowOff>
    </xdr:from>
    <xdr:to>
      <xdr:col>5</xdr:col>
      <xdr:colOff>189445</xdr:colOff>
      <xdr:row>67</xdr:row>
      <xdr:rowOff>165101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EDD77CCA-0DB2-D54B-BED3-A2AA4A0BE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3200" y="10242551"/>
          <a:ext cx="3859745" cy="5276850"/>
        </a:xfrm>
        <a:prstGeom prst="rect">
          <a:avLst/>
        </a:prstGeom>
      </xdr:spPr>
    </xdr:pic>
    <xdr:clientData/>
  </xdr:twoCellAnchor>
  <xdr:twoCellAnchor editAs="oneCell">
    <xdr:from>
      <xdr:col>13</xdr:col>
      <xdr:colOff>484464</xdr:colOff>
      <xdr:row>4</xdr:row>
      <xdr:rowOff>152400</xdr:rowOff>
    </xdr:from>
    <xdr:to>
      <xdr:col>19</xdr:col>
      <xdr:colOff>533399</xdr:colOff>
      <xdr:row>33</xdr:row>
      <xdr:rowOff>38100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F789F6A-518A-362C-A79D-13AC85E94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55564" y="1066800"/>
          <a:ext cx="4697135" cy="6515100"/>
        </a:xfrm>
        <a:prstGeom prst="rect">
          <a:avLst/>
        </a:prstGeom>
      </xdr:spPr>
    </xdr:pic>
    <xdr:clientData/>
  </xdr:twoCellAnchor>
  <xdr:twoCellAnchor editAs="oneCell">
    <xdr:from>
      <xdr:col>0</xdr:col>
      <xdr:colOff>133927</xdr:colOff>
      <xdr:row>78</xdr:row>
      <xdr:rowOff>74468</xdr:rowOff>
    </xdr:from>
    <xdr:to>
      <xdr:col>6</xdr:col>
      <xdr:colOff>397133</xdr:colOff>
      <xdr:row>87</xdr:row>
      <xdr:rowOff>99868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17A38F3A-B978-DA63-060E-BB688F80A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3927" y="18143104"/>
          <a:ext cx="4939115" cy="2103582"/>
        </a:xfrm>
        <a:prstGeom prst="rect">
          <a:avLst/>
        </a:prstGeom>
      </xdr:spPr>
    </xdr:pic>
    <xdr:clientData/>
  </xdr:twoCellAnchor>
  <xdr:twoCellAnchor editAs="oneCell">
    <xdr:from>
      <xdr:col>8</xdr:col>
      <xdr:colOff>76200</xdr:colOff>
      <xdr:row>44</xdr:row>
      <xdr:rowOff>127001</xdr:rowOff>
    </xdr:from>
    <xdr:to>
      <xdr:col>12</xdr:col>
      <xdr:colOff>266700</xdr:colOff>
      <xdr:row>71</xdr:row>
      <xdr:rowOff>187159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DF7E4BB0-F361-CF77-DD26-9705803064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273800" y="10223501"/>
          <a:ext cx="3289300" cy="6232358"/>
        </a:xfrm>
        <a:prstGeom prst="rect">
          <a:avLst/>
        </a:prstGeom>
      </xdr:spPr>
    </xdr:pic>
    <xdr:clientData/>
  </xdr:twoCellAnchor>
  <xdr:twoCellAnchor editAs="oneCell">
    <xdr:from>
      <xdr:col>12</xdr:col>
      <xdr:colOff>495300</xdr:colOff>
      <xdr:row>44</xdr:row>
      <xdr:rowOff>190500</xdr:rowOff>
    </xdr:from>
    <xdr:to>
      <xdr:col>18</xdr:col>
      <xdr:colOff>523875</xdr:colOff>
      <xdr:row>72</xdr:row>
      <xdr:rowOff>12700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38A3194-6991-D2FF-34C8-F76C47A88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91700" y="10287000"/>
          <a:ext cx="4676775" cy="6235700"/>
        </a:xfrm>
        <a:prstGeom prst="rect">
          <a:avLst/>
        </a:prstGeom>
      </xdr:spPr>
    </xdr:pic>
    <xdr:clientData/>
  </xdr:twoCellAnchor>
  <xdr:twoCellAnchor editAs="oneCell">
    <xdr:from>
      <xdr:col>19</xdr:col>
      <xdr:colOff>0</xdr:colOff>
      <xdr:row>45</xdr:row>
      <xdr:rowOff>12700</xdr:rowOff>
    </xdr:from>
    <xdr:to>
      <xdr:col>22</xdr:col>
      <xdr:colOff>377825</xdr:colOff>
      <xdr:row>70</xdr:row>
      <xdr:rowOff>139700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4C2446B3-2365-CA47-ECBF-D12B08A816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719300" y="10337800"/>
          <a:ext cx="2701925" cy="5842000"/>
        </a:xfrm>
        <a:prstGeom prst="rect">
          <a:avLst/>
        </a:prstGeom>
      </xdr:spPr>
    </xdr:pic>
    <xdr:clientData/>
  </xdr:twoCellAnchor>
  <xdr:twoCellAnchor editAs="oneCell">
    <xdr:from>
      <xdr:col>23</xdr:col>
      <xdr:colOff>119304</xdr:colOff>
      <xdr:row>44</xdr:row>
      <xdr:rowOff>222443</xdr:rowOff>
    </xdr:from>
    <xdr:to>
      <xdr:col>29</xdr:col>
      <xdr:colOff>153940</xdr:colOff>
      <xdr:row>72</xdr:row>
      <xdr:rowOff>39567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8151B64C-7B88-28D4-47A1-34102CAE2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303395" y="10440170"/>
          <a:ext cx="4652818" cy="6301821"/>
        </a:xfrm>
        <a:prstGeom prst="rect">
          <a:avLst/>
        </a:prstGeom>
      </xdr:spPr>
    </xdr:pic>
    <xdr:clientData/>
  </xdr:twoCellAnchor>
  <xdr:twoCellAnchor editAs="oneCell">
    <xdr:from>
      <xdr:col>30</xdr:col>
      <xdr:colOff>76970</xdr:colOff>
      <xdr:row>45</xdr:row>
      <xdr:rowOff>57728</xdr:rowOff>
    </xdr:from>
    <xdr:to>
      <xdr:col>36</xdr:col>
      <xdr:colOff>33674</xdr:colOff>
      <xdr:row>71</xdr:row>
      <xdr:rowOff>153939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69003815-B045-AC41-1D5A-48A99AD37F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3648940" y="10506364"/>
          <a:ext cx="4574886" cy="6099848"/>
        </a:xfrm>
        <a:prstGeom prst="rect">
          <a:avLst/>
        </a:prstGeom>
      </xdr:spPr>
    </xdr:pic>
    <xdr:clientData/>
  </xdr:twoCellAnchor>
  <xdr:twoCellAnchor editAs="oneCell">
    <xdr:from>
      <xdr:col>7</xdr:col>
      <xdr:colOff>158750</xdr:colOff>
      <xdr:row>78</xdr:row>
      <xdr:rowOff>72159</xdr:rowOff>
    </xdr:from>
    <xdr:to>
      <xdr:col>13</xdr:col>
      <xdr:colOff>718260</xdr:colOff>
      <xdr:row>86</xdr:row>
      <xdr:rowOff>115454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7420F4A-35A4-49B0-FD69-B5D7895621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613977" y="18140795"/>
          <a:ext cx="5235419" cy="1890568"/>
        </a:xfrm>
        <a:prstGeom prst="rect">
          <a:avLst/>
        </a:prstGeom>
      </xdr:spPr>
    </xdr:pic>
    <xdr:clientData/>
  </xdr:twoCellAnchor>
  <xdr:twoCellAnchor editAs="oneCell">
    <xdr:from>
      <xdr:col>0</xdr:col>
      <xdr:colOff>404091</xdr:colOff>
      <xdr:row>94</xdr:row>
      <xdr:rowOff>115454</xdr:rowOff>
    </xdr:from>
    <xdr:to>
      <xdr:col>4</xdr:col>
      <xdr:colOff>733938</xdr:colOff>
      <xdr:row>126</xdr:row>
      <xdr:rowOff>202045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1E1F870B-8302-C372-DAF1-632D99FBCA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04091" y="21878636"/>
          <a:ext cx="3447120" cy="7475682"/>
        </a:xfrm>
        <a:prstGeom prst="rect">
          <a:avLst/>
        </a:prstGeom>
      </xdr:spPr>
    </xdr:pic>
    <xdr:clientData/>
  </xdr:twoCellAnchor>
  <xdr:twoCellAnchor editAs="oneCell">
    <xdr:from>
      <xdr:col>6</xdr:col>
      <xdr:colOff>274204</xdr:colOff>
      <xdr:row>94</xdr:row>
      <xdr:rowOff>101023</xdr:rowOff>
    </xdr:from>
    <xdr:to>
      <xdr:col>10</xdr:col>
      <xdr:colOff>584087</xdr:colOff>
      <xdr:row>126</xdr:row>
      <xdr:rowOff>144318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C11BB2F1-979C-77FA-22BB-E3FFC1D355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950113" y="21864205"/>
          <a:ext cx="3427156" cy="7432386"/>
        </a:xfrm>
        <a:prstGeom prst="rect">
          <a:avLst/>
        </a:prstGeom>
      </xdr:spPr>
    </xdr:pic>
    <xdr:clientData/>
  </xdr:twoCellAnchor>
  <xdr:twoCellAnchor editAs="oneCell">
    <xdr:from>
      <xdr:col>15</xdr:col>
      <xdr:colOff>57728</xdr:colOff>
      <xdr:row>78</xdr:row>
      <xdr:rowOff>28864</xdr:rowOff>
    </xdr:from>
    <xdr:to>
      <xdr:col>20</xdr:col>
      <xdr:colOff>317500</xdr:colOff>
      <xdr:row>87</xdr:row>
      <xdr:rowOff>13470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154DA650-BC1F-B4F0-B834-B042A4D741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747501" y="18097500"/>
          <a:ext cx="4156363" cy="2062788"/>
        </a:xfrm>
        <a:prstGeom prst="rect">
          <a:avLst/>
        </a:prstGeom>
      </xdr:spPr>
    </xdr:pic>
    <xdr:clientData/>
  </xdr:twoCellAnchor>
  <xdr:twoCellAnchor editAs="oneCell">
    <xdr:from>
      <xdr:col>22</xdr:col>
      <xdr:colOff>158750</xdr:colOff>
      <xdr:row>5</xdr:row>
      <xdr:rowOff>43296</xdr:rowOff>
    </xdr:from>
    <xdr:to>
      <xdr:col>28</xdr:col>
      <xdr:colOff>454603</xdr:colOff>
      <xdr:row>36</xdr:row>
      <xdr:rowOff>129887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6180C1DF-EA6D-4241-C118-12512F814C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303750" y="1212273"/>
          <a:ext cx="5433580" cy="7244773"/>
        </a:xfrm>
        <a:prstGeom prst="rect">
          <a:avLst/>
        </a:prstGeom>
      </xdr:spPr>
    </xdr:pic>
    <xdr:clientData/>
  </xdr:twoCellAnchor>
  <xdr:twoCellAnchor editAs="oneCell">
    <xdr:from>
      <xdr:col>0</xdr:col>
      <xdr:colOff>432955</xdr:colOff>
      <xdr:row>133</xdr:row>
      <xdr:rowOff>144318</xdr:rowOff>
    </xdr:from>
    <xdr:to>
      <xdr:col>5</xdr:col>
      <xdr:colOff>746848</xdr:colOff>
      <xdr:row>157</xdr:row>
      <xdr:rowOff>216477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3466B75-4D4B-4D8E-2275-34B2F9DB2A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32955" y="30912954"/>
          <a:ext cx="4210484" cy="5613978"/>
        </a:xfrm>
        <a:prstGeom prst="rect">
          <a:avLst/>
        </a:prstGeom>
      </xdr:spPr>
    </xdr:pic>
    <xdr:clientData/>
  </xdr:twoCellAnchor>
  <xdr:twoCellAnchor editAs="oneCell">
    <xdr:from>
      <xdr:col>30</xdr:col>
      <xdr:colOff>0</xdr:colOff>
      <xdr:row>5</xdr:row>
      <xdr:rowOff>0</xdr:rowOff>
    </xdr:from>
    <xdr:to>
      <xdr:col>36</xdr:col>
      <xdr:colOff>573665</xdr:colOff>
      <xdr:row>35</xdr:row>
      <xdr:rowOff>72159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A1C095DC-C694-E08C-1A00-67FDDCF880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841364" y="1168977"/>
          <a:ext cx="5249574" cy="6999432"/>
        </a:xfrm>
        <a:prstGeom prst="rect">
          <a:avLst/>
        </a:prstGeom>
      </xdr:spPr>
    </xdr:pic>
    <xdr:clientData/>
  </xdr:twoCellAnchor>
  <xdr:twoCellAnchor editAs="oneCell">
    <xdr:from>
      <xdr:col>20</xdr:col>
      <xdr:colOff>620570</xdr:colOff>
      <xdr:row>78</xdr:row>
      <xdr:rowOff>32716</xdr:rowOff>
    </xdr:from>
    <xdr:to>
      <xdr:col>23</xdr:col>
      <xdr:colOff>432955</xdr:colOff>
      <xdr:row>93</xdr:row>
      <xdr:rowOff>51955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7E50C94-0D14-EBD0-7FC5-9F3F86612D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206934" y="18101352"/>
          <a:ext cx="2612157" cy="3482876"/>
        </a:xfrm>
        <a:prstGeom prst="rect">
          <a:avLst/>
        </a:prstGeom>
      </xdr:spPr>
    </xdr:pic>
    <xdr:clientData/>
  </xdr:twoCellAnchor>
  <xdr:twoCellAnchor editAs="oneCell">
    <xdr:from>
      <xdr:col>24</xdr:col>
      <xdr:colOff>144318</xdr:colOff>
      <xdr:row>78</xdr:row>
      <xdr:rowOff>57728</xdr:rowOff>
    </xdr:from>
    <xdr:to>
      <xdr:col>32</xdr:col>
      <xdr:colOff>767773</xdr:colOff>
      <xdr:row>89</xdr:row>
      <xdr:rowOff>159328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F1F578-2CAA-AA21-DFE7-E4B7C7FF7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9309773" y="18126364"/>
          <a:ext cx="6858000" cy="26416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739B82-95E0-D74F-938B-61DA8246721F}">
  <dimension ref="A1:F128"/>
  <sheetViews>
    <sheetView tabSelected="1" workbookViewId="0">
      <selection activeCell="B31" sqref="B31"/>
    </sheetView>
  </sheetViews>
  <sheetFormatPr baseColWidth="10" defaultRowHeight="18"/>
  <cols>
    <col min="1" max="1" width="34" bestFit="1" customWidth="1"/>
    <col min="2" max="2" width="21.42578125" style="57" customWidth="1"/>
    <col min="3" max="3" width="23.42578125" bestFit="1" customWidth="1"/>
    <col min="5" max="5" width="17" bestFit="1" customWidth="1"/>
  </cols>
  <sheetData>
    <row r="1" spans="1:6">
      <c r="A1" s="3" t="s">
        <v>44</v>
      </c>
      <c r="B1" s="58" t="s">
        <v>45</v>
      </c>
      <c r="C1" s="5" t="s">
        <v>46</v>
      </c>
      <c r="E1" s="1" t="s">
        <v>47</v>
      </c>
      <c r="F1" s="21">
        <f>'입금 및 후원 내역'!E5+'입금 및 후원 내역'!H17</f>
        <v>2580000</v>
      </c>
    </row>
    <row r="2" spans="1:6">
      <c r="A2" s="19" t="s">
        <v>48</v>
      </c>
      <c r="B2" s="53">
        <v>100000</v>
      </c>
      <c r="C2" s="7"/>
      <c r="E2" s="1" t="s">
        <v>50</v>
      </c>
      <c r="F2" s="21">
        <f>SUM(B2:B194)</f>
        <v>2042570</v>
      </c>
    </row>
    <row r="3" spans="1:6">
      <c r="A3" s="19" t="s">
        <v>63</v>
      </c>
      <c r="B3" s="54">
        <f>450000 + 10000 * ('입금 및 후원 내역'!C48 - 30)</f>
        <v>560000</v>
      </c>
      <c r="C3" s="7" t="s">
        <v>64</v>
      </c>
      <c r="E3" s="1" t="s">
        <v>51</v>
      </c>
      <c r="F3" s="21">
        <f>F1-F2</f>
        <v>537430</v>
      </c>
    </row>
    <row r="4" spans="1:6">
      <c r="A4" s="19" t="s">
        <v>65</v>
      </c>
      <c r="B4" s="54">
        <v>338020</v>
      </c>
      <c r="C4" s="7"/>
    </row>
    <row r="5" spans="1:6">
      <c r="A5" s="19" t="s">
        <v>66</v>
      </c>
      <c r="B5" s="54">
        <v>43470</v>
      </c>
      <c r="C5" s="7" t="s">
        <v>96</v>
      </c>
      <c r="F5" s="26"/>
    </row>
    <row r="6" spans="1:6">
      <c r="A6" s="19" t="s">
        <v>73</v>
      </c>
      <c r="B6" s="55">
        <v>36060</v>
      </c>
      <c r="C6" s="7"/>
      <c r="F6" s="26"/>
    </row>
    <row r="7" spans="1:6">
      <c r="A7" s="19" t="s">
        <v>94</v>
      </c>
      <c r="B7" s="55">
        <v>30000</v>
      </c>
      <c r="C7" s="7"/>
    </row>
    <row r="8" spans="1:6">
      <c r="A8" s="19" t="s">
        <v>97</v>
      </c>
      <c r="B8" s="55">
        <v>12000</v>
      </c>
      <c r="C8" s="7"/>
      <c r="F8" s="26"/>
    </row>
    <row r="9" spans="1:6">
      <c r="A9" s="19" t="s">
        <v>95</v>
      </c>
      <c r="B9" s="55">
        <v>80100</v>
      </c>
      <c r="C9" s="7"/>
    </row>
    <row r="10" spans="1:6">
      <c r="A10" s="19" t="s">
        <v>98</v>
      </c>
      <c r="B10" s="55">
        <v>162000</v>
      </c>
      <c r="C10" s="7"/>
    </row>
    <row r="11" spans="1:6">
      <c r="A11" s="19" t="s">
        <v>99</v>
      </c>
      <c r="B11" s="55">
        <v>34080</v>
      </c>
      <c r="C11" s="7"/>
    </row>
    <row r="12" spans="1:6">
      <c r="A12" s="19" t="s">
        <v>100</v>
      </c>
      <c r="B12" s="55">
        <v>43560</v>
      </c>
      <c r="C12" s="7"/>
    </row>
    <row r="13" spans="1:6">
      <c r="A13" s="19" t="s">
        <v>101</v>
      </c>
      <c r="B13" s="55">
        <v>39780</v>
      </c>
      <c r="C13" s="7"/>
    </row>
    <row r="14" spans="1:6">
      <c r="A14" s="19" t="s">
        <v>102</v>
      </c>
      <c r="B14" s="55">
        <v>23960</v>
      </c>
      <c r="C14" s="7"/>
    </row>
    <row r="15" spans="1:6">
      <c r="A15" s="19" t="s">
        <v>103</v>
      </c>
      <c r="B15" s="55">
        <v>318640</v>
      </c>
      <c r="C15" s="7"/>
    </row>
    <row r="16" spans="1:6">
      <c r="A16" s="19" t="s">
        <v>104</v>
      </c>
      <c r="B16" s="55">
        <v>19200</v>
      </c>
      <c r="C16" s="7"/>
    </row>
    <row r="17" spans="1:3">
      <c r="A17" s="19" t="s">
        <v>105</v>
      </c>
      <c r="B17" s="55">
        <v>9200</v>
      </c>
      <c r="C17" s="7"/>
    </row>
    <row r="18" spans="1:3">
      <c r="A18" s="19" t="s">
        <v>105</v>
      </c>
      <c r="B18" s="55">
        <v>36100</v>
      </c>
      <c r="C18" s="7"/>
    </row>
    <row r="19" spans="1:3">
      <c r="A19" s="19" t="s">
        <v>106</v>
      </c>
      <c r="B19" s="55">
        <v>36000</v>
      </c>
      <c r="C19" s="7"/>
    </row>
    <row r="20" spans="1:3">
      <c r="A20" s="19" t="s">
        <v>107</v>
      </c>
      <c r="B20" s="55">
        <v>80400</v>
      </c>
      <c r="C20" s="7"/>
    </row>
    <row r="21" spans="1:3">
      <c r="A21" s="19" t="s">
        <v>108</v>
      </c>
      <c r="B21" s="55">
        <v>40000</v>
      </c>
      <c r="C21" s="7"/>
    </row>
    <row r="22" spans="1:3">
      <c r="A22" s="19"/>
      <c r="B22" s="55"/>
      <c r="C22" s="7"/>
    </row>
    <row r="23" spans="1:3">
      <c r="A23" s="19"/>
      <c r="B23" s="55"/>
      <c r="C23" s="7"/>
    </row>
    <row r="24" spans="1:3">
      <c r="A24" s="19"/>
      <c r="B24" s="55"/>
      <c r="C24" s="7"/>
    </row>
    <row r="25" spans="1:3">
      <c r="A25" s="19"/>
      <c r="B25" s="55"/>
      <c r="C25" s="7"/>
    </row>
    <row r="26" spans="1:3">
      <c r="A26" s="19"/>
      <c r="B26" s="55"/>
      <c r="C26" s="7"/>
    </row>
    <row r="27" spans="1:3">
      <c r="A27" s="19"/>
      <c r="B27" s="55"/>
      <c r="C27" s="7"/>
    </row>
    <row r="28" spans="1:3">
      <c r="A28" s="19"/>
      <c r="B28" s="55"/>
      <c r="C28" s="7"/>
    </row>
    <row r="29" spans="1:3">
      <c r="A29" s="19"/>
      <c r="B29" s="55"/>
      <c r="C29" s="7"/>
    </row>
    <row r="30" spans="1:3">
      <c r="A30" s="19"/>
      <c r="B30" s="55"/>
      <c r="C30" s="7"/>
    </row>
    <row r="31" spans="1:3">
      <c r="A31" s="19"/>
      <c r="B31" s="55"/>
      <c r="C31" s="7"/>
    </row>
    <row r="32" spans="1:3">
      <c r="A32" s="19"/>
      <c r="B32" s="55"/>
      <c r="C32" s="7"/>
    </row>
    <row r="33" spans="1:6">
      <c r="A33" s="19"/>
      <c r="B33" s="55"/>
      <c r="C33" s="7"/>
    </row>
    <row r="34" spans="1:6">
      <c r="A34" s="19"/>
      <c r="B34" s="55"/>
      <c r="C34" s="7"/>
    </row>
    <row r="35" spans="1:6">
      <c r="A35" s="19"/>
      <c r="B35" s="55"/>
      <c r="C35" s="7"/>
    </row>
    <row r="36" spans="1:6">
      <c r="A36" s="19"/>
      <c r="B36" s="55"/>
      <c r="C36" s="7"/>
      <c r="F36" s="28"/>
    </row>
    <row r="37" spans="1:6">
      <c r="A37" s="19"/>
      <c r="B37" s="55"/>
      <c r="C37" s="7"/>
    </row>
    <row r="38" spans="1:6">
      <c r="A38" s="19"/>
      <c r="B38" s="55"/>
      <c r="C38" s="7"/>
    </row>
    <row r="39" spans="1:6">
      <c r="A39" s="19"/>
      <c r="B39" s="55"/>
      <c r="C39" s="7"/>
    </row>
    <row r="40" spans="1:6">
      <c r="A40" s="19"/>
      <c r="B40" s="55"/>
      <c r="C40" s="7"/>
    </row>
    <row r="41" spans="1:6">
      <c r="A41" s="19"/>
      <c r="B41" s="55"/>
      <c r="C41" s="7"/>
    </row>
    <row r="42" spans="1:6">
      <c r="A42" s="19"/>
      <c r="B42" s="55"/>
      <c r="C42" s="7"/>
    </row>
    <row r="43" spans="1:6">
      <c r="A43" s="19"/>
      <c r="B43" s="55"/>
      <c r="C43" s="7"/>
    </row>
    <row r="44" spans="1:6">
      <c r="A44" s="19"/>
      <c r="B44" s="55"/>
      <c r="C44" s="7"/>
    </row>
    <row r="45" spans="1:6">
      <c r="A45" s="19"/>
      <c r="B45" s="55"/>
      <c r="C45" s="7"/>
    </row>
    <row r="46" spans="1:6">
      <c r="A46" s="19"/>
      <c r="B46" s="55"/>
      <c r="C46" s="7"/>
    </row>
    <row r="47" spans="1:6">
      <c r="A47" s="19"/>
      <c r="B47" s="55"/>
      <c r="C47" s="7"/>
    </row>
    <row r="48" spans="1:6">
      <c r="A48" s="19"/>
      <c r="B48" s="55"/>
      <c r="C48" s="7"/>
    </row>
    <row r="49" spans="1:3">
      <c r="A49" s="19"/>
      <c r="B49" s="55"/>
      <c r="C49" s="7"/>
    </row>
    <row r="50" spans="1:3">
      <c r="A50" s="19"/>
      <c r="B50" s="55"/>
      <c r="C50" s="7"/>
    </row>
    <row r="51" spans="1:3">
      <c r="A51" s="19"/>
      <c r="B51" s="55"/>
      <c r="C51" s="7"/>
    </row>
    <row r="52" spans="1:3">
      <c r="A52" s="19"/>
      <c r="B52" s="55"/>
      <c r="C52" s="7"/>
    </row>
    <row r="53" spans="1:3">
      <c r="A53" s="19"/>
      <c r="B53" s="55"/>
      <c r="C53" s="7"/>
    </row>
    <row r="54" spans="1:3">
      <c r="A54" s="19"/>
      <c r="B54" s="55"/>
      <c r="C54" s="7"/>
    </row>
    <row r="55" spans="1:3">
      <c r="A55" s="19"/>
      <c r="B55" s="55"/>
      <c r="C55" s="7"/>
    </row>
    <row r="56" spans="1:3">
      <c r="A56" s="19"/>
      <c r="B56" s="55"/>
      <c r="C56" s="7"/>
    </row>
    <row r="57" spans="1:3">
      <c r="A57" s="19"/>
      <c r="B57" s="55"/>
      <c r="C57" s="7"/>
    </row>
    <row r="58" spans="1:3">
      <c r="A58" s="19"/>
      <c r="B58" s="55"/>
      <c r="C58" s="7"/>
    </row>
    <row r="59" spans="1:3">
      <c r="A59" s="19"/>
      <c r="B59" s="55"/>
      <c r="C59" s="7"/>
    </row>
    <row r="60" spans="1:3">
      <c r="A60" s="19"/>
      <c r="B60" s="55"/>
      <c r="C60" s="7"/>
    </row>
    <row r="61" spans="1:3">
      <c r="A61" s="19"/>
      <c r="B61" s="55"/>
      <c r="C61" s="7"/>
    </row>
    <row r="62" spans="1:3">
      <c r="A62" s="19"/>
      <c r="B62" s="55"/>
      <c r="C62" s="7"/>
    </row>
    <row r="63" spans="1:3">
      <c r="A63" s="19"/>
      <c r="B63" s="55"/>
      <c r="C63" s="7"/>
    </row>
    <row r="64" spans="1:3">
      <c r="A64" s="19"/>
      <c r="B64" s="55"/>
      <c r="C64" s="7"/>
    </row>
    <row r="65" spans="1:3">
      <c r="A65" s="19"/>
      <c r="B65" s="55"/>
      <c r="C65" s="7"/>
    </row>
    <row r="66" spans="1:3">
      <c r="A66" s="19"/>
      <c r="B66" s="55"/>
      <c r="C66" s="7"/>
    </row>
    <row r="67" spans="1:3">
      <c r="A67" s="19"/>
      <c r="B67" s="55"/>
      <c r="C67" s="7"/>
    </row>
    <row r="68" spans="1:3">
      <c r="A68" s="19"/>
      <c r="B68" s="55"/>
      <c r="C68" s="7"/>
    </row>
    <row r="69" spans="1:3">
      <c r="A69" s="19"/>
      <c r="B69" s="55"/>
      <c r="C69" s="7"/>
    </row>
    <row r="70" spans="1:3">
      <c r="A70" s="19"/>
      <c r="B70" s="55"/>
      <c r="C70" s="7"/>
    </row>
    <row r="71" spans="1:3">
      <c r="A71" s="19"/>
      <c r="B71" s="55"/>
      <c r="C71" s="7"/>
    </row>
    <row r="72" spans="1:3">
      <c r="A72" s="19"/>
      <c r="B72" s="55"/>
      <c r="C72" s="7"/>
    </row>
    <row r="73" spans="1:3">
      <c r="A73" s="19"/>
      <c r="B73" s="55"/>
      <c r="C73" s="7"/>
    </row>
    <row r="74" spans="1:3">
      <c r="A74" s="19"/>
      <c r="B74" s="55"/>
      <c r="C74" s="7"/>
    </row>
    <row r="75" spans="1:3">
      <c r="A75" s="19"/>
      <c r="B75" s="55"/>
      <c r="C75" s="7"/>
    </row>
    <row r="76" spans="1:3">
      <c r="A76" s="19"/>
      <c r="B76" s="55"/>
      <c r="C76" s="7"/>
    </row>
    <row r="77" spans="1:3">
      <c r="A77" s="19"/>
      <c r="B77" s="55"/>
      <c r="C77" s="7"/>
    </row>
    <row r="78" spans="1:3">
      <c r="A78" s="19"/>
      <c r="B78" s="55"/>
      <c r="C78" s="7"/>
    </row>
    <row r="79" spans="1:3">
      <c r="A79" s="19"/>
      <c r="B79" s="55"/>
      <c r="C79" s="7"/>
    </row>
    <row r="80" spans="1:3">
      <c r="A80" s="19"/>
      <c r="B80" s="55"/>
      <c r="C80" s="7"/>
    </row>
    <row r="81" spans="1:3">
      <c r="A81" s="19"/>
      <c r="B81" s="55"/>
      <c r="C81" s="7"/>
    </row>
    <row r="82" spans="1:3">
      <c r="A82" s="19"/>
      <c r="B82" s="55"/>
      <c r="C82" s="7"/>
    </row>
    <row r="83" spans="1:3">
      <c r="A83" s="19"/>
      <c r="B83" s="55"/>
      <c r="C83" s="7"/>
    </row>
    <row r="84" spans="1:3">
      <c r="A84" s="19"/>
      <c r="B84" s="55"/>
      <c r="C84" s="7"/>
    </row>
    <row r="85" spans="1:3">
      <c r="A85" s="19"/>
      <c r="B85" s="55"/>
      <c r="C85" s="7"/>
    </row>
    <row r="86" spans="1:3">
      <c r="A86" s="19"/>
      <c r="B86" s="55"/>
      <c r="C86" s="7"/>
    </row>
    <row r="87" spans="1:3">
      <c r="A87" s="19"/>
      <c r="B87" s="55"/>
      <c r="C87" s="7"/>
    </row>
    <row r="88" spans="1:3">
      <c r="A88" s="19"/>
      <c r="B88" s="55"/>
      <c r="C88" s="7"/>
    </row>
    <row r="89" spans="1:3">
      <c r="A89" s="19"/>
      <c r="B89" s="55"/>
      <c r="C89" s="7"/>
    </row>
    <row r="90" spans="1:3">
      <c r="A90" s="19"/>
      <c r="B90" s="55"/>
      <c r="C90" s="7"/>
    </row>
    <row r="91" spans="1:3">
      <c r="A91" s="19"/>
      <c r="B91" s="55"/>
      <c r="C91" s="7"/>
    </row>
    <row r="92" spans="1:3">
      <c r="A92" s="19"/>
      <c r="B92" s="55"/>
      <c r="C92" s="7"/>
    </row>
    <row r="93" spans="1:3">
      <c r="A93" s="19"/>
      <c r="B93" s="55"/>
      <c r="C93" s="7"/>
    </row>
    <row r="94" spans="1:3">
      <c r="A94" s="19"/>
      <c r="B94" s="55"/>
      <c r="C94" s="7"/>
    </row>
    <row r="95" spans="1:3">
      <c r="A95" s="19"/>
      <c r="B95" s="55"/>
      <c r="C95" s="7"/>
    </row>
    <row r="96" spans="1:3">
      <c r="A96" s="19"/>
      <c r="B96" s="55"/>
      <c r="C96" s="7"/>
    </row>
    <row r="97" spans="1:3">
      <c r="A97" s="19"/>
      <c r="B97" s="55"/>
      <c r="C97" s="7"/>
    </row>
    <row r="98" spans="1:3">
      <c r="A98" s="19"/>
      <c r="B98" s="55"/>
      <c r="C98" s="7"/>
    </row>
    <row r="99" spans="1:3">
      <c r="A99" s="19"/>
      <c r="B99" s="55"/>
      <c r="C99" s="7"/>
    </row>
    <row r="100" spans="1:3">
      <c r="A100" s="19"/>
      <c r="B100" s="55"/>
      <c r="C100" s="7"/>
    </row>
    <row r="101" spans="1:3">
      <c r="A101" s="19"/>
      <c r="B101" s="55"/>
      <c r="C101" s="7"/>
    </row>
    <row r="102" spans="1:3">
      <c r="A102" s="19"/>
      <c r="B102" s="55"/>
      <c r="C102" s="7"/>
    </row>
    <row r="103" spans="1:3">
      <c r="A103" s="19"/>
      <c r="B103" s="55"/>
      <c r="C103" s="7"/>
    </row>
    <row r="104" spans="1:3">
      <c r="A104" s="19"/>
      <c r="B104" s="55"/>
      <c r="C104" s="7"/>
    </row>
    <row r="105" spans="1:3">
      <c r="A105" s="19"/>
      <c r="B105" s="55"/>
      <c r="C105" s="7"/>
    </row>
    <row r="106" spans="1:3">
      <c r="A106" s="19"/>
      <c r="B106" s="55"/>
      <c r="C106" s="7"/>
    </row>
    <row r="107" spans="1:3">
      <c r="A107" s="19"/>
      <c r="B107" s="55"/>
      <c r="C107" s="7"/>
    </row>
    <row r="108" spans="1:3">
      <c r="A108" s="19"/>
      <c r="B108" s="55"/>
      <c r="C108" s="7"/>
    </row>
    <row r="109" spans="1:3">
      <c r="A109" s="19"/>
      <c r="B109" s="55"/>
      <c r="C109" s="7"/>
    </row>
    <row r="110" spans="1:3">
      <c r="A110" s="19"/>
      <c r="B110" s="55"/>
      <c r="C110" s="7"/>
    </row>
    <row r="111" spans="1:3">
      <c r="A111" s="19"/>
      <c r="B111" s="55"/>
      <c r="C111" s="7"/>
    </row>
    <row r="112" spans="1:3">
      <c r="A112" s="19"/>
      <c r="B112" s="55"/>
      <c r="C112" s="7"/>
    </row>
    <row r="113" spans="1:3">
      <c r="A113" s="19"/>
      <c r="B113" s="55"/>
      <c r="C113" s="7"/>
    </row>
    <row r="114" spans="1:3">
      <c r="A114" s="19"/>
      <c r="B114" s="55"/>
      <c r="C114" s="7"/>
    </row>
    <row r="115" spans="1:3">
      <c r="A115" s="19"/>
      <c r="B115" s="55"/>
      <c r="C115" s="7"/>
    </row>
    <row r="116" spans="1:3">
      <c r="A116" s="19"/>
      <c r="B116" s="55"/>
      <c r="C116" s="7"/>
    </row>
    <row r="117" spans="1:3">
      <c r="A117" s="19"/>
      <c r="B117" s="55"/>
      <c r="C117" s="7"/>
    </row>
    <row r="118" spans="1:3">
      <c r="A118" s="19"/>
      <c r="B118" s="55"/>
      <c r="C118" s="7"/>
    </row>
    <row r="119" spans="1:3">
      <c r="A119" s="19"/>
      <c r="B119" s="55"/>
      <c r="C119" s="7"/>
    </row>
    <row r="120" spans="1:3">
      <c r="A120" s="19"/>
      <c r="B120" s="55"/>
      <c r="C120" s="7"/>
    </row>
    <row r="121" spans="1:3">
      <c r="A121" s="19"/>
      <c r="B121" s="55"/>
      <c r="C121" s="7"/>
    </row>
    <row r="122" spans="1:3">
      <c r="A122" s="19"/>
      <c r="B122" s="55"/>
      <c r="C122" s="7"/>
    </row>
    <row r="123" spans="1:3">
      <c r="A123" s="19"/>
      <c r="B123" s="55"/>
      <c r="C123" s="7"/>
    </row>
    <row r="124" spans="1:3">
      <c r="A124" s="19"/>
      <c r="B124" s="55"/>
      <c r="C124" s="7"/>
    </row>
    <row r="125" spans="1:3">
      <c r="A125" s="19"/>
      <c r="B125" s="55"/>
      <c r="C125" s="7"/>
    </row>
    <row r="126" spans="1:3">
      <c r="A126" s="19"/>
      <c r="B126" s="55"/>
      <c r="C126" s="7"/>
    </row>
    <row r="127" spans="1:3">
      <c r="A127" s="19"/>
      <c r="B127" s="55"/>
      <c r="C127" s="7"/>
    </row>
    <row r="128" spans="1:3" ht="19" thickBot="1">
      <c r="A128" s="20"/>
      <c r="B128" s="56"/>
      <c r="C128" s="10"/>
    </row>
  </sheetData>
  <phoneticPr fontId="3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4BA0B2-1E4C-4749-99DE-63646BDF63E8}">
  <dimension ref="B1:L48"/>
  <sheetViews>
    <sheetView zoomScale="89" workbookViewId="0">
      <selection activeCell="L26" sqref="L26"/>
    </sheetView>
  </sheetViews>
  <sheetFormatPr baseColWidth="10" defaultRowHeight="18"/>
  <cols>
    <col min="1" max="1" width="2.7109375" customWidth="1"/>
    <col min="2" max="3" width="10.7109375" style="1"/>
    <col min="4" max="4" width="13.42578125" style="1" customWidth="1"/>
    <col min="6" max="6" width="2.7109375" customWidth="1"/>
    <col min="7" max="8" width="10.7109375" style="1"/>
    <col min="9" max="9" width="17.85546875" style="12" bestFit="1" customWidth="1"/>
    <col min="10" max="10" width="2.7109375" customWidth="1"/>
    <col min="11" max="11" width="10.7109375" style="1"/>
    <col min="12" max="12" width="23" bestFit="1" customWidth="1"/>
  </cols>
  <sheetData>
    <row r="1" spans="2:12" ht="15" customHeight="1" thickBot="1"/>
    <row r="2" spans="2:12" ht="19" thickBot="1">
      <c r="B2" s="38" t="s">
        <v>33</v>
      </c>
      <c r="C2" s="39"/>
      <c r="D2" s="39"/>
      <c r="E2" s="40"/>
      <c r="G2" s="41" t="s">
        <v>38</v>
      </c>
      <c r="H2" s="42"/>
      <c r="I2" s="43"/>
      <c r="K2" s="41" t="s">
        <v>52</v>
      </c>
      <c r="L2" s="43"/>
    </row>
    <row r="3" spans="2:12">
      <c r="B3" s="32" t="s">
        <v>34</v>
      </c>
      <c r="C3" s="33"/>
      <c r="D3" s="4" t="s">
        <v>35</v>
      </c>
      <c r="E3" s="5">
        <f>COUNTIF(D7:D47, "O")</f>
        <v>38</v>
      </c>
      <c r="G3" s="14" t="s">
        <v>39</v>
      </c>
      <c r="H3" s="15" t="s">
        <v>40</v>
      </c>
      <c r="I3" s="16" t="s">
        <v>41</v>
      </c>
      <c r="K3" s="14" t="s">
        <v>53</v>
      </c>
      <c r="L3" s="16" t="s">
        <v>54</v>
      </c>
    </row>
    <row r="4" spans="2:12">
      <c r="B4" s="34"/>
      <c r="C4" s="35"/>
      <c r="D4" s="2" t="s">
        <v>36</v>
      </c>
      <c r="E4" s="23">
        <v>60000</v>
      </c>
      <c r="G4" s="6" t="s">
        <v>6</v>
      </c>
      <c r="H4" s="13">
        <v>200000</v>
      </c>
      <c r="I4" s="17" t="s">
        <v>42</v>
      </c>
      <c r="K4" s="6" t="s">
        <v>18</v>
      </c>
      <c r="L4" s="7" t="s">
        <v>55</v>
      </c>
    </row>
    <row r="5" spans="2:12" ht="19" thickBot="1">
      <c r="B5" s="36"/>
      <c r="C5" s="37"/>
      <c r="D5" s="27" t="s">
        <v>37</v>
      </c>
      <c r="E5" s="31">
        <f>E4*E3</f>
        <v>2280000</v>
      </c>
      <c r="G5" s="6" t="s">
        <v>30</v>
      </c>
      <c r="H5" s="13">
        <v>100000</v>
      </c>
      <c r="I5" s="17" t="s">
        <v>49</v>
      </c>
      <c r="K5" s="6" t="s">
        <v>24</v>
      </c>
      <c r="L5" s="7" t="s">
        <v>68</v>
      </c>
    </row>
    <row r="6" spans="2:12">
      <c r="B6" s="14" t="s">
        <v>0</v>
      </c>
      <c r="C6" s="15" t="s">
        <v>1</v>
      </c>
      <c r="D6" s="15" t="s">
        <v>2</v>
      </c>
      <c r="E6" s="16" t="s">
        <v>5</v>
      </c>
      <c r="G6" s="6"/>
      <c r="H6" s="2"/>
      <c r="I6" s="17"/>
      <c r="K6" s="6" t="s">
        <v>69</v>
      </c>
      <c r="L6" s="7" t="s">
        <v>70</v>
      </c>
    </row>
    <row r="7" spans="2:12">
      <c r="B7" s="6">
        <v>1</v>
      </c>
      <c r="C7" s="2" t="s">
        <v>6</v>
      </c>
      <c r="D7" s="2" t="s">
        <v>12</v>
      </c>
      <c r="E7" s="7" t="s">
        <v>10</v>
      </c>
      <c r="G7" s="6"/>
      <c r="H7" s="2"/>
      <c r="I7" s="17"/>
      <c r="K7" s="6"/>
      <c r="L7" s="7"/>
    </row>
    <row r="8" spans="2:12">
      <c r="B8" s="6">
        <v>2</v>
      </c>
      <c r="C8" s="2" t="s">
        <v>7</v>
      </c>
      <c r="D8" s="2"/>
      <c r="E8" s="7" t="s">
        <v>10</v>
      </c>
      <c r="G8" s="6"/>
      <c r="H8" s="2"/>
      <c r="I8" s="17"/>
      <c r="K8" s="6"/>
      <c r="L8" s="7"/>
    </row>
    <row r="9" spans="2:12">
      <c r="B9" s="6">
        <v>3</v>
      </c>
      <c r="C9" s="2" t="s">
        <v>8</v>
      </c>
      <c r="D9" s="2"/>
      <c r="E9" s="7" t="s">
        <v>10</v>
      </c>
      <c r="G9" s="6"/>
      <c r="H9" s="2"/>
      <c r="I9" s="17"/>
      <c r="K9" s="6"/>
      <c r="L9" s="7"/>
    </row>
    <row r="10" spans="2:12">
      <c r="B10" s="6">
        <v>4</v>
      </c>
      <c r="C10" s="2" t="s">
        <v>9</v>
      </c>
      <c r="D10" s="2"/>
      <c r="E10" s="7" t="s">
        <v>10</v>
      </c>
      <c r="G10" s="6"/>
      <c r="H10" s="2"/>
      <c r="I10" s="17"/>
      <c r="K10" s="6"/>
      <c r="L10" s="7"/>
    </row>
    <row r="11" spans="2:12">
      <c r="B11" s="6">
        <v>5</v>
      </c>
      <c r="C11" s="2" t="s">
        <v>3</v>
      </c>
      <c r="D11" s="2" t="s">
        <v>12</v>
      </c>
      <c r="E11" s="7" t="s">
        <v>11</v>
      </c>
      <c r="G11" s="6"/>
      <c r="H11" s="2"/>
      <c r="I11" s="17"/>
      <c r="K11" s="6"/>
      <c r="L11" s="7"/>
    </row>
    <row r="12" spans="2:12">
      <c r="B12" s="6">
        <v>6</v>
      </c>
      <c r="C12" s="2" t="s">
        <v>4</v>
      </c>
      <c r="D12" s="2" t="s">
        <v>12</v>
      </c>
      <c r="E12" s="7" t="s">
        <v>11</v>
      </c>
      <c r="G12" s="6"/>
      <c r="H12" s="2"/>
      <c r="I12" s="17"/>
      <c r="K12" s="6"/>
      <c r="L12" s="7"/>
    </row>
    <row r="13" spans="2:12">
      <c r="B13" s="6">
        <v>7</v>
      </c>
      <c r="C13" s="2" t="s">
        <v>13</v>
      </c>
      <c r="D13" s="2" t="s">
        <v>12</v>
      </c>
      <c r="E13" s="7"/>
      <c r="G13" s="6"/>
      <c r="H13" s="2"/>
      <c r="I13" s="17"/>
      <c r="K13" s="6"/>
      <c r="L13" s="7"/>
    </row>
    <row r="14" spans="2:12">
      <c r="B14" s="6">
        <v>8</v>
      </c>
      <c r="C14" s="2" t="s">
        <v>14</v>
      </c>
      <c r="D14" s="2" t="s">
        <v>12</v>
      </c>
      <c r="E14" s="7"/>
      <c r="G14" s="6"/>
      <c r="H14" s="2"/>
      <c r="I14" s="17"/>
      <c r="K14" s="6"/>
      <c r="L14" s="7"/>
    </row>
    <row r="15" spans="2:12">
      <c r="B15" s="6">
        <v>9</v>
      </c>
      <c r="C15" s="2" t="s">
        <v>15</v>
      </c>
      <c r="D15" s="2" t="s">
        <v>12</v>
      </c>
      <c r="E15" s="7"/>
      <c r="G15" s="6"/>
      <c r="H15" s="2"/>
      <c r="I15" s="17"/>
      <c r="K15" s="6"/>
      <c r="L15" s="7"/>
    </row>
    <row r="16" spans="2:12" ht="19" thickBot="1">
      <c r="B16" s="6">
        <v>10</v>
      </c>
      <c r="C16" s="2" t="s">
        <v>16</v>
      </c>
      <c r="D16" s="2" t="s">
        <v>12</v>
      </c>
      <c r="E16" s="7"/>
      <c r="G16" s="8"/>
      <c r="H16" s="9"/>
      <c r="I16" s="18"/>
      <c r="K16" s="8"/>
      <c r="L16" s="10"/>
    </row>
    <row r="17" spans="2:8" ht="19" thickBot="1">
      <c r="B17" s="6">
        <v>11</v>
      </c>
      <c r="C17" s="2" t="s">
        <v>17</v>
      </c>
      <c r="D17" s="2" t="s">
        <v>12</v>
      </c>
      <c r="E17" s="7"/>
      <c r="G17" s="22" t="s">
        <v>43</v>
      </c>
      <c r="H17" s="24">
        <f>SUM(H4:H16)</f>
        <v>300000</v>
      </c>
    </row>
    <row r="18" spans="2:8">
      <c r="B18" s="6">
        <v>12</v>
      </c>
      <c r="C18" s="2" t="s">
        <v>18</v>
      </c>
      <c r="D18" s="2" t="s">
        <v>12</v>
      </c>
      <c r="E18" s="7"/>
    </row>
    <row r="19" spans="2:8">
      <c r="B19" s="6">
        <v>13</v>
      </c>
      <c r="C19" s="2" t="s">
        <v>19</v>
      </c>
      <c r="D19" s="2" t="s">
        <v>12</v>
      </c>
      <c r="E19" s="7"/>
    </row>
    <row r="20" spans="2:8">
      <c r="B20" s="6">
        <v>14</v>
      </c>
      <c r="C20" s="2" t="s">
        <v>20</v>
      </c>
      <c r="D20" s="2" t="s">
        <v>12</v>
      </c>
      <c r="E20" s="7"/>
    </row>
    <row r="21" spans="2:8">
      <c r="B21" s="6">
        <v>15</v>
      </c>
      <c r="C21" s="2" t="s">
        <v>32</v>
      </c>
      <c r="D21" s="2" t="s">
        <v>12</v>
      </c>
      <c r="E21" s="7"/>
    </row>
    <row r="22" spans="2:8">
      <c r="B22" s="6">
        <v>16</v>
      </c>
      <c r="C22" s="2" t="s">
        <v>21</v>
      </c>
      <c r="D22" s="2" t="s">
        <v>12</v>
      </c>
      <c r="E22" s="7"/>
    </row>
    <row r="23" spans="2:8">
      <c r="B23" s="6">
        <v>17</v>
      </c>
      <c r="C23" s="2" t="s">
        <v>22</v>
      </c>
      <c r="D23" s="2" t="s">
        <v>12</v>
      </c>
      <c r="E23" s="7"/>
    </row>
    <row r="24" spans="2:8">
      <c r="B24" s="6">
        <v>18</v>
      </c>
      <c r="C24" s="2" t="s">
        <v>23</v>
      </c>
      <c r="D24" s="2" t="s">
        <v>12</v>
      </c>
      <c r="E24" s="7"/>
    </row>
    <row r="25" spans="2:8">
      <c r="B25" s="6">
        <v>19</v>
      </c>
      <c r="C25" s="2" t="s">
        <v>24</v>
      </c>
      <c r="D25" s="2" t="s">
        <v>12</v>
      </c>
      <c r="E25" s="7"/>
    </row>
    <row r="26" spans="2:8">
      <c r="B26" s="6">
        <v>20</v>
      </c>
      <c r="C26" s="2" t="s">
        <v>25</v>
      </c>
      <c r="D26" s="2" t="s">
        <v>12</v>
      </c>
      <c r="E26" s="7"/>
    </row>
    <row r="27" spans="2:8">
      <c r="B27" s="6">
        <v>21</v>
      </c>
      <c r="C27" s="2" t="s">
        <v>26</v>
      </c>
      <c r="D27" s="2" t="s">
        <v>12</v>
      </c>
      <c r="E27" s="7"/>
    </row>
    <row r="28" spans="2:8">
      <c r="B28" s="6">
        <v>22</v>
      </c>
      <c r="C28" s="2" t="s">
        <v>27</v>
      </c>
      <c r="D28" s="2" t="s">
        <v>12</v>
      </c>
      <c r="E28" s="7"/>
    </row>
    <row r="29" spans="2:8">
      <c r="B29" s="6">
        <v>23</v>
      </c>
      <c r="C29" s="2" t="s">
        <v>28</v>
      </c>
      <c r="D29" s="2" t="s">
        <v>12</v>
      </c>
      <c r="E29" s="7"/>
    </row>
    <row r="30" spans="2:8">
      <c r="B30" s="6">
        <v>24</v>
      </c>
      <c r="C30" s="2" t="s">
        <v>29</v>
      </c>
      <c r="D30" s="2" t="s">
        <v>12</v>
      </c>
      <c r="E30" s="7"/>
      <c r="F30" s="11"/>
    </row>
    <row r="31" spans="2:8">
      <c r="B31" s="6">
        <v>25</v>
      </c>
      <c r="C31" s="2" t="s">
        <v>71</v>
      </c>
      <c r="D31" s="2" t="s">
        <v>12</v>
      </c>
      <c r="E31" s="7"/>
    </row>
    <row r="32" spans="2:8">
      <c r="B32" s="6">
        <v>26</v>
      </c>
      <c r="C32" s="2" t="s">
        <v>31</v>
      </c>
      <c r="D32" s="2" t="s">
        <v>12</v>
      </c>
      <c r="E32" s="7"/>
    </row>
    <row r="33" spans="2:5">
      <c r="B33" s="6">
        <v>27</v>
      </c>
      <c r="C33" s="2" t="s">
        <v>58</v>
      </c>
      <c r="D33" s="2" t="s">
        <v>12</v>
      </c>
      <c r="E33" s="7"/>
    </row>
    <row r="34" spans="2:5">
      <c r="B34" s="6">
        <v>28</v>
      </c>
      <c r="C34" s="2" t="s">
        <v>59</v>
      </c>
      <c r="D34" s="2" t="s">
        <v>12</v>
      </c>
      <c r="E34" s="7"/>
    </row>
    <row r="35" spans="2:5">
      <c r="B35" s="6">
        <v>29</v>
      </c>
      <c r="C35" s="2" t="s">
        <v>60</v>
      </c>
      <c r="D35" s="2" t="s">
        <v>12</v>
      </c>
      <c r="E35" s="7"/>
    </row>
    <row r="36" spans="2:5">
      <c r="B36" s="6">
        <v>30</v>
      </c>
      <c r="C36" s="2" t="s">
        <v>61</v>
      </c>
      <c r="D36" s="2" t="s">
        <v>12</v>
      </c>
      <c r="E36" s="7"/>
    </row>
    <row r="37" spans="2:5">
      <c r="B37" s="6">
        <v>31</v>
      </c>
      <c r="C37" s="2" t="s">
        <v>62</v>
      </c>
      <c r="D37" s="2" t="s">
        <v>12</v>
      </c>
      <c r="E37" s="7"/>
    </row>
    <row r="38" spans="2:5">
      <c r="B38" s="6">
        <v>32</v>
      </c>
      <c r="C38" s="2" t="s">
        <v>72</v>
      </c>
      <c r="D38" s="2" t="s">
        <v>12</v>
      </c>
      <c r="E38" s="7"/>
    </row>
    <row r="39" spans="2:5">
      <c r="B39" s="6">
        <v>33</v>
      </c>
      <c r="C39" s="2" t="s">
        <v>75</v>
      </c>
      <c r="D39" s="2" t="s">
        <v>12</v>
      </c>
      <c r="E39" s="7"/>
    </row>
    <row r="40" spans="2:5">
      <c r="B40" s="6">
        <v>34</v>
      </c>
      <c r="C40" s="2" t="s">
        <v>76</v>
      </c>
      <c r="D40" s="2" t="s">
        <v>12</v>
      </c>
      <c r="E40" s="7"/>
    </row>
    <row r="41" spans="2:5">
      <c r="B41" s="6">
        <v>35</v>
      </c>
      <c r="C41" s="2" t="s">
        <v>77</v>
      </c>
      <c r="D41" s="2" t="s">
        <v>12</v>
      </c>
      <c r="E41" s="7"/>
    </row>
    <row r="42" spans="2:5">
      <c r="B42" s="6">
        <v>36</v>
      </c>
      <c r="C42" s="2" t="s">
        <v>78</v>
      </c>
      <c r="D42" s="2" t="s">
        <v>12</v>
      </c>
      <c r="E42" s="7"/>
    </row>
    <row r="43" spans="2:5">
      <c r="B43" s="6">
        <v>37</v>
      </c>
      <c r="C43" s="2" t="s">
        <v>79</v>
      </c>
      <c r="D43" s="2" t="s">
        <v>12</v>
      </c>
      <c r="E43" s="7"/>
    </row>
    <row r="44" spans="2:5">
      <c r="B44" s="6">
        <v>38</v>
      </c>
      <c r="C44" s="2" t="s">
        <v>80</v>
      </c>
      <c r="D44" s="2" t="s">
        <v>12</v>
      </c>
      <c r="E44" s="7"/>
    </row>
    <row r="45" spans="2:5">
      <c r="B45" s="6">
        <v>39</v>
      </c>
      <c r="C45" s="2" t="s">
        <v>81</v>
      </c>
      <c r="D45" s="2" t="s">
        <v>12</v>
      </c>
      <c r="E45" s="7"/>
    </row>
    <row r="46" spans="2:5">
      <c r="B46" s="6">
        <v>40</v>
      </c>
      <c r="C46" s="2" t="s">
        <v>82</v>
      </c>
      <c r="D46" s="2" t="s">
        <v>12</v>
      </c>
      <c r="E46" s="7"/>
    </row>
    <row r="47" spans="2:5" ht="19" thickBot="1">
      <c r="B47" s="8">
        <v>41</v>
      </c>
      <c r="C47" s="9" t="s">
        <v>84</v>
      </c>
      <c r="D47" s="9" t="s">
        <v>12</v>
      </c>
      <c r="E47" s="10"/>
    </row>
    <row r="48" spans="2:5" ht="19" thickBot="1">
      <c r="B48" s="29" t="s">
        <v>67</v>
      </c>
      <c r="C48" s="30">
        <f>COUNTA(C7:C47)</f>
        <v>41</v>
      </c>
    </row>
  </sheetData>
  <mergeCells count="4">
    <mergeCell ref="B3:C5"/>
    <mergeCell ref="B2:E2"/>
    <mergeCell ref="G2:I2"/>
    <mergeCell ref="K2:L2"/>
  </mergeCells>
  <phoneticPr fontId="3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FA8EA6-72CD-5840-B254-D0635C424CE8}">
  <dimension ref="A1:AF133"/>
  <sheetViews>
    <sheetView topLeftCell="A77" zoomScale="75" zoomScaleNormal="100" workbookViewId="0">
      <selection activeCell="L91" sqref="L91"/>
    </sheetView>
  </sheetViews>
  <sheetFormatPr baseColWidth="10" defaultColWidth="8.7109375" defaultRowHeight="18"/>
  <cols>
    <col min="23" max="23" width="14" bestFit="1" customWidth="1"/>
  </cols>
  <sheetData>
    <row r="1" spans="1:32">
      <c r="A1" t="s">
        <v>8</v>
      </c>
      <c r="B1" t="s">
        <v>56</v>
      </c>
      <c r="C1" s="25">
        <f>338020 + 36060</f>
        <v>374080</v>
      </c>
    </row>
    <row r="3" spans="1:32" ht="19" thickBot="1"/>
    <row r="4" spans="1:32">
      <c r="A4" s="44" t="s">
        <v>85</v>
      </c>
      <c r="B4" s="45">
        <f>338020 + 36060</f>
        <v>374080</v>
      </c>
      <c r="C4" s="45"/>
      <c r="D4" s="45"/>
      <c r="E4" s="45"/>
      <c r="F4" s="45"/>
      <c r="G4" s="45"/>
      <c r="H4" s="45"/>
      <c r="I4" s="45"/>
      <c r="J4" s="45"/>
      <c r="K4" s="45"/>
      <c r="L4" s="45"/>
      <c r="M4" s="45"/>
      <c r="N4" s="45"/>
      <c r="O4" s="45"/>
      <c r="P4" s="45"/>
      <c r="Q4" s="45"/>
      <c r="R4" s="45"/>
      <c r="S4" s="45"/>
      <c r="T4" s="46"/>
      <c r="X4" s="25">
        <f>X5+AE5</f>
        <v>76100</v>
      </c>
    </row>
    <row r="5" spans="1:32">
      <c r="A5" s="47"/>
      <c r="B5" s="48"/>
      <c r="C5" s="48"/>
      <c r="D5" s="48"/>
      <c r="E5" s="48"/>
      <c r="F5" s="48"/>
      <c r="G5" s="48"/>
      <c r="H5" s="48"/>
      <c r="I5" s="48"/>
      <c r="J5" s="48"/>
      <c r="K5" s="48"/>
      <c r="L5" s="48"/>
      <c r="M5" s="48"/>
      <c r="N5" s="48"/>
      <c r="O5" s="48"/>
      <c r="P5" s="48"/>
      <c r="Q5" s="48"/>
      <c r="R5" s="48"/>
      <c r="S5" s="48"/>
      <c r="T5" s="49"/>
      <c r="X5" s="25">
        <v>36100</v>
      </c>
      <c r="Y5" t="s">
        <v>92</v>
      </c>
      <c r="AE5" s="25">
        <v>40000</v>
      </c>
      <c r="AF5" t="s">
        <v>74</v>
      </c>
    </row>
    <row r="6" spans="1:32">
      <c r="A6" s="47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9"/>
    </row>
    <row r="7" spans="1:32">
      <c r="A7" s="47"/>
      <c r="B7" s="48"/>
      <c r="C7" s="48"/>
      <c r="D7" s="48"/>
      <c r="E7" s="48"/>
      <c r="F7" s="48"/>
      <c r="G7" s="48"/>
      <c r="H7" s="48"/>
      <c r="I7" s="48"/>
      <c r="J7" s="48"/>
      <c r="K7" s="48"/>
      <c r="L7" s="48"/>
      <c r="M7" s="48"/>
      <c r="N7" s="48"/>
      <c r="O7" s="48"/>
      <c r="P7" s="48"/>
      <c r="Q7" s="48"/>
      <c r="R7" s="48"/>
      <c r="S7" s="48"/>
      <c r="T7" s="49"/>
    </row>
    <row r="8" spans="1:32">
      <c r="A8" s="47"/>
      <c r="B8" s="48"/>
      <c r="C8" s="48"/>
      <c r="D8" s="48"/>
      <c r="E8" s="48"/>
      <c r="F8" s="48"/>
      <c r="G8" s="48"/>
      <c r="H8" s="48"/>
      <c r="I8" s="48"/>
      <c r="J8" s="48"/>
      <c r="K8" s="48"/>
      <c r="L8" s="48"/>
      <c r="M8" s="48"/>
      <c r="N8" s="48"/>
      <c r="O8" s="48"/>
      <c r="P8" s="48"/>
      <c r="Q8" s="48"/>
      <c r="R8" s="48"/>
      <c r="S8" s="48"/>
      <c r="T8" s="49"/>
    </row>
    <row r="9" spans="1:32">
      <c r="A9" s="47"/>
      <c r="B9" s="48"/>
      <c r="C9" s="48"/>
      <c r="D9" s="48"/>
      <c r="E9" s="48"/>
      <c r="F9" s="48"/>
      <c r="G9" s="48"/>
      <c r="H9" s="48"/>
      <c r="I9" s="48"/>
      <c r="J9" s="48"/>
      <c r="K9" s="48"/>
      <c r="L9" s="48"/>
      <c r="M9" s="48"/>
      <c r="N9" s="48"/>
      <c r="O9" s="48"/>
      <c r="P9" s="48"/>
      <c r="Q9" s="48"/>
      <c r="R9" s="48"/>
      <c r="S9" s="48"/>
      <c r="T9" s="49"/>
    </row>
    <row r="10" spans="1:32">
      <c r="A10" s="47"/>
      <c r="B10" s="48"/>
      <c r="C10" s="48"/>
      <c r="D10" s="48"/>
      <c r="E10" s="48"/>
      <c r="F10" s="48"/>
      <c r="G10" s="48"/>
      <c r="H10" s="48"/>
      <c r="I10" s="48"/>
      <c r="J10" s="48"/>
      <c r="K10" s="48"/>
      <c r="L10" s="48"/>
      <c r="M10" s="48"/>
      <c r="N10" s="48"/>
      <c r="O10" s="48"/>
      <c r="P10" s="48"/>
      <c r="Q10" s="48"/>
      <c r="R10" s="48"/>
      <c r="S10" s="48"/>
      <c r="T10" s="49"/>
    </row>
    <row r="11" spans="1:32">
      <c r="A11" s="47"/>
      <c r="B11" s="48"/>
      <c r="C11" s="48"/>
      <c r="D11" s="48"/>
      <c r="E11" s="48"/>
      <c r="F11" s="48"/>
      <c r="G11" s="48"/>
      <c r="H11" s="48"/>
      <c r="I11" s="48"/>
      <c r="J11" s="48"/>
      <c r="K11" s="48"/>
      <c r="L11" s="48"/>
      <c r="M11" s="48"/>
      <c r="N11" s="48"/>
      <c r="O11" s="48"/>
      <c r="P11" s="48"/>
      <c r="Q11" s="48"/>
      <c r="R11" s="48"/>
      <c r="S11" s="48"/>
      <c r="T11" s="49"/>
    </row>
    <row r="12" spans="1:32">
      <c r="A12" s="47"/>
      <c r="B12" s="48"/>
      <c r="C12" s="48"/>
      <c r="D12" s="48"/>
      <c r="E12" s="48"/>
      <c r="F12" s="48"/>
      <c r="G12" s="48"/>
      <c r="H12" s="48"/>
      <c r="I12" s="48"/>
      <c r="J12" s="48"/>
      <c r="K12" s="48"/>
      <c r="L12" s="48"/>
      <c r="M12" s="48"/>
      <c r="N12" s="48"/>
      <c r="O12" s="48"/>
      <c r="P12" s="48"/>
      <c r="Q12" s="48"/>
      <c r="R12" s="48"/>
      <c r="S12" s="48"/>
      <c r="T12" s="49"/>
    </row>
    <row r="13" spans="1:32">
      <c r="A13" s="47"/>
      <c r="B13" s="48"/>
      <c r="C13" s="48"/>
      <c r="D13" s="48"/>
      <c r="E13" s="48"/>
      <c r="F13" s="48"/>
      <c r="G13" s="48"/>
      <c r="H13" s="48"/>
      <c r="I13" s="48"/>
      <c r="J13" s="48"/>
      <c r="K13" s="48"/>
      <c r="L13" s="48"/>
      <c r="M13" s="48"/>
      <c r="N13" s="48"/>
      <c r="O13" s="48"/>
      <c r="P13" s="48"/>
      <c r="Q13" s="48"/>
      <c r="R13" s="48"/>
      <c r="S13" s="48"/>
      <c r="T13" s="49"/>
    </row>
    <row r="14" spans="1:32">
      <c r="A14" s="47"/>
      <c r="B14" s="48"/>
      <c r="C14" s="48"/>
      <c r="D14" s="48"/>
      <c r="E14" s="48"/>
      <c r="F14" s="48"/>
      <c r="G14" s="48"/>
      <c r="H14" s="48"/>
      <c r="I14" s="48"/>
      <c r="J14" s="48"/>
      <c r="K14" s="48"/>
      <c r="L14" s="48"/>
      <c r="M14" s="48"/>
      <c r="N14" s="48"/>
      <c r="O14" s="48"/>
      <c r="P14" s="48"/>
      <c r="Q14" s="48"/>
      <c r="R14" s="48"/>
      <c r="S14" s="48"/>
      <c r="T14" s="49"/>
    </row>
    <row r="15" spans="1:32">
      <c r="A15" s="47"/>
      <c r="B15" s="48"/>
      <c r="C15" s="48"/>
      <c r="D15" s="48"/>
      <c r="E15" s="48"/>
      <c r="F15" s="48"/>
      <c r="G15" s="48"/>
      <c r="H15" s="48"/>
      <c r="I15" s="48"/>
      <c r="J15" s="48"/>
      <c r="K15" s="48"/>
      <c r="L15" s="48"/>
      <c r="M15" s="48"/>
      <c r="N15" s="48"/>
      <c r="O15" s="48"/>
      <c r="P15" s="48"/>
      <c r="Q15" s="48"/>
      <c r="R15" s="48"/>
      <c r="S15" s="48"/>
      <c r="T15" s="49"/>
    </row>
    <row r="16" spans="1:32">
      <c r="A16" s="47"/>
      <c r="B16" s="48"/>
      <c r="C16" s="48"/>
      <c r="D16" s="48"/>
      <c r="E16" s="48"/>
      <c r="F16" s="48"/>
      <c r="G16" s="48"/>
      <c r="H16" s="48"/>
      <c r="I16" s="48"/>
      <c r="J16" s="48"/>
      <c r="K16" s="48"/>
      <c r="L16" s="48"/>
      <c r="M16" s="48"/>
      <c r="N16" s="48"/>
      <c r="O16" s="48"/>
      <c r="P16" s="48"/>
      <c r="Q16" s="48"/>
      <c r="R16" s="48"/>
      <c r="S16" s="48"/>
      <c r="T16" s="49"/>
    </row>
    <row r="17" spans="1:20">
      <c r="A17" s="47"/>
      <c r="B17" s="48"/>
      <c r="C17" s="48"/>
      <c r="D17" s="48"/>
      <c r="E17" s="48"/>
      <c r="F17" s="48"/>
      <c r="G17" s="48"/>
      <c r="H17" s="48"/>
      <c r="I17" s="48"/>
      <c r="J17" s="48"/>
      <c r="K17" s="48"/>
      <c r="L17" s="48"/>
      <c r="M17" s="48"/>
      <c r="N17" s="48"/>
      <c r="O17" s="48"/>
      <c r="P17" s="48"/>
      <c r="Q17" s="48"/>
      <c r="R17" s="48"/>
      <c r="S17" s="48"/>
      <c r="T17" s="49"/>
    </row>
    <row r="18" spans="1:20">
      <c r="A18" s="47"/>
      <c r="B18" s="48"/>
      <c r="C18" s="48"/>
      <c r="D18" s="48"/>
      <c r="E18" s="48"/>
      <c r="F18" s="48"/>
      <c r="G18" s="48"/>
      <c r="H18" s="48"/>
      <c r="I18" s="48"/>
      <c r="J18" s="48"/>
      <c r="K18" s="48"/>
      <c r="L18" s="48"/>
      <c r="M18" s="48"/>
      <c r="N18" s="48"/>
      <c r="O18" s="48"/>
      <c r="P18" s="48"/>
      <c r="Q18" s="48"/>
      <c r="R18" s="48"/>
      <c r="S18" s="48"/>
      <c r="T18" s="49"/>
    </row>
    <row r="19" spans="1:20">
      <c r="A19" s="47"/>
      <c r="B19" s="48"/>
      <c r="C19" s="48"/>
      <c r="D19" s="48"/>
      <c r="E19" s="48"/>
      <c r="F19" s="48"/>
      <c r="G19" s="48"/>
      <c r="H19" s="48"/>
      <c r="I19" s="48"/>
      <c r="J19" s="48"/>
      <c r="K19" s="48"/>
      <c r="L19" s="48"/>
      <c r="M19" s="48"/>
      <c r="N19" s="48"/>
      <c r="O19" s="48"/>
      <c r="P19" s="48"/>
      <c r="Q19" s="48"/>
      <c r="R19" s="48"/>
      <c r="S19" s="48"/>
      <c r="T19" s="49"/>
    </row>
    <row r="20" spans="1:20">
      <c r="A20" s="47"/>
      <c r="B20" s="48"/>
      <c r="C20" s="48"/>
      <c r="D20" s="48"/>
      <c r="E20" s="48"/>
      <c r="F20" s="48"/>
      <c r="G20" s="48"/>
      <c r="H20" s="48"/>
      <c r="I20" s="48"/>
      <c r="J20" s="48"/>
      <c r="K20" s="48"/>
      <c r="L20" s="48"/>
      <c r="M20" s="48"/>
      <c r="N20" s="48"/>
      <c r="O20" s="48"/>
      <c r="P20" s="48"/>
      <c r="Q20" s="48"/>
      <c r="R20" s="48"/>
      <c r="S20" s="48"/>
      <c r="T20" s="49"/>
    </row>
    <row r="21" spans="1:20">
      <c r="A21" s="47"/>
      <c r="B21" s="48"/>
      <c r="C21" s="48"/>
      <c r="D21" s="48"/>
      <c r="E21" s="48"/>
      <c r="F21" s="48"/>
      <c r="G21" s="48"/>
      <c r="H21" s="48"/>
      <c r="I21" s="48"/>
      <c r="J21" s="48"/>
      <c r="K21" s="48"/>
      <c r="L21" s="48"/>
      <c r="M21" s="48"/>
      <c r="N21" s="48"/>
      <c r="O21" s="48"/>
      <c r="P21" s="48"/>
      <c r="Q21" s="48"/>
      <c r="R21" s="48"/>
      <c r="S21" s="48"/>
      <c r="T21" s="49"/>
    </row>
    <row r="22" spans="1:20">
      <c r="A22" s="47"/>
      <c r="B22" s="48"/>
      <c r="C22" s="48"/>
      <c r="D22" s="48"/>
      <c r="E22" s="48"/>
      <c r="F22" s="48"/>
      <c r="G22" s="48"/>
      <c r="H22" s="48"/>
      <c r="I22" s="48"/>
      <c r="J22" s="48"/>
      <c r="K22" s="48"/>
      <c r="L22" s="48"/>
      <c r="M22" s="48"/>
      <c r="N22" s="48"/>
      <c r="O22" s="48"/>
      <c r="P22" s="48"/>
      <c r="Q22" s="48"/>
      <c r="R22" s="48"/>
      <c r="S22" s="48"/>
      <c r="T22" s="49"/>
    </row>
    <row r="23" spans="1:20">
      <c r="A23" s="47"/>
      <c r="B23" s="48"/>
      <c r="C23" s="48"/>
      <c r="D23" s="48"/>
      <c r="E23" s="48"/>
      <c r="F23" s="48"/>
      <c r="G23" s="48"/>
      <c r="H23" s="48"/>
      <c r="I23" s="48"/>
      <c r="J23" s="48"/>
      <c r="K23" s="48"/>
      <c r="L23" s="48"/>
      <c r="M23" s="48"/>
      <c r="N23" s="48"/>
      <c r="O23" s="48"/>
      <c r="P23" s="48"/>
      <c r="Q23" s="48"/>
      <c r="R23" s="48"/>
      <c r="S23" s="48"/>
      <c r="T23" s="49"/>
    </row>
    <row r="24" spans="1:20">
      <c r="A24" s="47"/>
      <c r="B24" s="48"/>
      <c r="C24" s="48"/>
      <c r="D24" s="48"/>
      <c r="E24" s="48"/>
      <c r="F24" s="48"/>
      <c r="G24" s="48"/>
      <c r="H24" s="48"/>
      <c r="I24" s="48"/>
      <c r="J24" s="48"/>
      <c r="K24" s="48"/>
      <c r="L24" s="48"/>
      <c r="M24" s="48"/>
      <c r="N24" s="48"/>
      <c r="O24" s="48"/>
      <c r="P24" s="48"/>
      <c r="Q24" s="48"/>
      <c r="R24" s="48"/>
      <c r="S24" s="48"/>
      <c r="T24" s="49"/>
    </row>
    <row r="25" spans="1:20">
      <c r="A25" s="47"/>
      <c r="B25" s="48"/>
      <c r="C25" s="48"/>
      <c r="D25" s="48"/>
      <c r="E25" s="48"/>
      <c r="F25" s="48"/>
      <c r="G25" s="48"/>
      <c r="H25" s="48"/>
      <c r="I25" s="48"/>
      <c r="J25" s="48"/>
      <c r="K25" s="48"/>
      <c r="L25" s="48"/>
      <c r="M25" s="48"/>
      <c r="N25" s="48"/>
      <c r="O25" s="48"/>
      <c r="P25" s="48"/>
      <c r="Q25" s="48"/>
      <c r="R25" s="48"/>
      <c r="S25" s="48"/>
      <c r="T25" s="49"/>
    </row>
    <row r="26" spans="1:20">
      <c r="A26" s="47"/>
      <c r="B26" s="48"/>
      <c r="C26" s="48"/>
      <c r="D26" s="48"/>
      <c r="E26" s="48"/>
      <c r="F26" s="48"/>
      <c r="G26" s="48"/>
      <c r="H26" s="48"/>
      <c r="I26" s="48"/>
      <c r="J26" s="48"/>
      <c r="K26" s="48"/>
      <c r="L26" s="48"/>
      <c r="M26" s="48"/>
      <c r="N26" s="48"/>
      <c r="O26" s="48"/>
      <c r="P26" s="48"/>
      <c r="Q26" s="48"/>
      <c r="R26" s="48"/>
      <c r="S26" s="48"/>
      <c r="T26" s="49"/>
    </row>
    <row r="27" spans="1:20">
      <c r="A27" s="47"/>
      <c r="B27" s="48"/>
      <c r="C27" s="48"/>
      <c r="D27" s="48"/>
      <c r="E27" s="48"/>
      <c r="F27" s="48"/>
      <c r="G27" s="48"/>
      <c r="H27" s="48"/>
      <c r="I27" s="48"/>
      <c r="J27" s="48"/>
      <c r="K27" s="48"/>
      <c r="L27" s="48"/>
      <c r="M27" s="48"/>
      <c r="N27" s="48"/>
      <c r="O27" s="48"/>
      <c r="P27" s="48"/>
      <c r="Q27" s="48"/>
      <c r="R27" s="48"/>
      <c r="S27" s="48"/>
      <c r="T27" s="49"/>
    </row>
    <row r="28" spans="1:20">
      <c r="A28" s="47"/>
      <c r="B28" s="48"/>
      <c r="C28" s="48"/>
      <c r="D28" s="48"/>
      <c r="E28" s="48"/>
      <c r="F28" s="48"/>
      <c r="G28" s="48"/>
      <c r="H28" s="48"/>
      <c r="I28" s="48"/>
      <c r="J28" s="48"/>
      <c r="K28" s="48"/>
      <c r="L28" s="48"/>
      <c r="M28" s="48"/>
      <c r="N28" s="48"/>
      <c r="O28" s="48"/>
      <c r="P28" s="48"/>
      <c r="Q28" s="48"/>
      <c r="R28" s="48"/>
      <c r="S28" s="48"/>
      <c r="T28" s="49"/>
    </row>
    <row r="29" spans="1:20">
      <c r="A29" s="47"/>
      <c r="B29" s="48"/>
      <c r="C29" s="48"/>
      <c r="D29" s="48"/>
      <c r="E29" s="48"/>
      <c r="F29" s="48"/>
      <c r="G29" s="48"/>
      <c r="H29" s="48"/>
      <c r="I29" s="48"/>
      <c r="J29" s="48"/>
      <c r="K29" s="48"/>
      <c r="L29" s="48"/>
      <c r="M29" s="48"/>
      <c r="N29" s="48"/>
      <c r="O29" s="48"/>
      <c r="P29" s="48"/>
      <c r="Q29" s="48"/>
      <c r="R29" s="48"/>
      <c r="S29" s="48"/>
      <c r="T29" s="49"/>
    </row>
    <row r="30" spans="1:20">
      <c r="A30" s="47"/>
      <c r="B30" s="48"/>
      <c r="C30" s="48"/>
      <c r="D30" s="48"/>
      <c r="E30" s="48"/>
      <c r="F30" s="48"/>
      <c r="G30" s="48"/>
      <c r="H30" s="48"/>
      <c r="I30" s="48"/>
      <c r="J30" s="48"/>
      <c r="K30" s="48"/>
      <c r="L30" s="48"/>
      <c r="M30" s="48"/>
      <c r="N30" s="48"/>
      <c r="O30" s="48"/>
      <c r="P30" s="48"/>
      <c r="Q30" s="48"/>
      <c r="R30" s="48"/>
      <c r="S30" s="48"/>
      <c r="T30" s="49"/>
    </row>
    <row r="31" spans="1:20">
      <c r="A31" s="47"/>
      <c r="B31" s="48"/>
      <c r="C31" s="48"/>
      <c r="D31" s="48"/>
      <c r="E31" s="48"/>
      <c r="F31" s="48"/>
      <c r="G31" s="48"/>
      <c r="H31" s="48"/>
      <c r="I31" s="48"/>
      <c r="J31" s="48"/>
      <c r="K31" s="48"/>
      <c r="L31" s="48"/>
      <c r="M31" s="48"/>
      <c r="N31" s="48"/>
      <c r="O31" s="48"/>
      <c r="P31" s="48"/>
      <c r="Q31" s="48"/>
      <c r="R31" s="48"/>
      <c r="S31" s="48"/>
      <c r="T31" s="49"/>
    </row>
    <row r="32" spans="1:20">
      <c r="A32" s="47"/>
      <c r="B32" s="48"/>
      <c r="C32" s="48"/>
      <c r="D32" s="48"/>
      <c r="E32" s="48"/>
      <c r="F32" s="48"/>
      <c r="G32" s="48"/>
      <c r="H32" s="48"/>
      <c r="I32" s="48"/>
      <c r="J32" s="48"/>
      <c r="K32" s="48"/>
      <c r="L32" s="48"/>
      <c r="M32" s="48"/>
      <c r="N32" s="48"/>
      <c r="O32" s="48"/>
      <c r="P32" s="48"/>
      <c r="Q32" s="48"/>
      <c r="R32" s="48"/>
      <c r="S32" s="48"/>
      <c r="T32" s="49"/>
    </row>
    <row r="33" spans="1:32">
      <c r="A33" s="47"/>
      <c r="B33" s="48"/>
      <c r="C33" s="48"/>
      <c r="D33" s="48"/>
      <c r="E33" s="48"/>
      <c r="F33" s="48"/>
      <c r="G33" s="48"/>
      <c r="H33" s="48"/>
      <c r="I33" s="48"/>
      <c r="J33" s="48"/>
      <c r="K33" s="48"/>
      <c r="L33" s="48"/>
      <c r="M33" s="48"/>
      <c r="N33" s="48"/>
      <c r="O33" s="48"/>
      <c r="P33" s="48"/>
      <c r="Q33" s="48"/>
      <c r="R33" s="48"/>
      <c r="S33" s="48"/>
      <c r="T33" s="49"/>
    </row>
    <row r="34" spans="1:32">
      <c r="A34" s="47"/>
      <c r="B34" s="48"/>
      <c r="C34" s="48"/>
      <c r="D34" s="48"/>
      <c r="E34" s="48"/>
      <c r="F34" s="48"/>
      <c r="G34" s="48"/>
      <c r="H34" s="48"/>
      <c r="I34" s="48"/>
      <c r="J34" s="48"/>
      <c r="K34" s="48"/>
      <c r="L34" s="48"/>
      <c r="M34" s="48"/>
      <c r="N34" s="48"/>
      <c r="O34" s="48"/>
      <c r="P34" s="48"/>
      <c r="Q34" s="48"/>
      <c r="R34" s="48"/>
      <c r="S34" s="48"/>
      <c r="T34" s="49"/>
    </row>
    <row r="35" spans="1:32">
      <c r="A35" s="47"/>
      <c r="B35" s="48"/>
      <c r="C35" s="48"/>
      <c r="D35" s="48"/>
      <c r="E35" s="48"/>
      <c r="F35" s="48"/>
      <c r="G35" s="48"/>
      <c r="H35" s="48"/>
      <c r="I35" s="48"/>
      <c r="J35" s="48"/>
      <c r="K35" s="48"/>
      <c r="L35" s="48"/>
      <c r="M35" s="48"/>
      <c r="N35" s="48"/>
      <c r="O35" s="48"/>
      <c r="P35" s="48"/>
      <c r="Q35" s="48"/>
      <c r="R35" s="48"/>
      <c r="S35" s="48"/>
      <c r="T35" s="49"/>
    </row>
    <row r="36" spans="1:32">
      <c r="A36" s="47"/>
      <c r="B36" s="48"/>
      <c r="C36" s="48"/>
      <c r="D36" s="48"/>
      <c r="E36" s="48"/>
      <c r="F36" s="48"/>
      <c r="G36" s="48"/>
      <c r="H36" s="48"/>
      <c r="I36" s="48"/>
      <c r="J36" s="48"/>
      <c r="K36" s="48"/>
      <c r="L36" s="48"/>
      <c r="M36" s="48"/>
      <c r="N36" s="48"/>
      <c r="O36" s="48"/>
      <c r="P36" s="48"/>
      <c r="Q36" s="48"/>
      <c r="R36" s="48"/>
      <c r="S36" s="48"/>
      <c r="T36" s="49"/>
    </row>
    <row r="37" spans="1:32">
      <c r="A37" s="47"/>
      <c r="B37" s="48"/>
      <c r="C37" s="48"/>
      <c r="D37" s="48"/>
      <c r="E37" s="48"/>
      <c r="F37" s="48"/>
      <c r="G37" s="48"/>
      <c r="H37" s="48"/>
      <c r="I37" s="48"/>
      <c r="J37" s="48"/>
      <c r="K37" s="48"/>
      <c r="L37" s="48"/>
      <c r="M37" s="48"/>
      <c r="N37" s="48"/>
      <c r="O37" s="48"/>
      <c r="P37" s="48"/>
      <c r="Q37" s="48"/>
      <c r="R37" s="48"/>
      <c r="S37" s="48"/>
      <c r="T37" s="49"/>
    </row>
    <row r="38" spans="1:32">
      <c r="A38" s="47"/>
      <c r="B38" s="48"/>
      <c r="C38" s="48"/>
      <c r="D38" s="48"/>
      <c r="E38" s="48"/>
      <c r="F38" s="48"/>
      <c r="G38" s="48"/>
      <c r="H38" s="48"/>
      <c r="I38" s="48"/>
      <c r="J38" s="48"/>
      <c r="K38" s="48"/>
      <c r="L38" s="48"/>
      <c r="M38" s="48"/>
      <c r="N38" s="48"/>
      <c r="O38" s="48"/>
      <c r="P38" s="48"/>
      <c r="Q38" s="48"/>
      <c r="R38" s="48"/>
      <c r="S38" s="48"/>
      <c r="T38" s="49"/>
    </row>
    <row r="39" spans="1:32" ht="19" thickBot="1">
      <c r="A39" s="50"/>
      <c r="B39" s="51"/>
      <c r="C39" s="51"/>
      <c r="D39" s="51"/>
      <c r="E39" s="51"/>
      <c r="F39" s="51"/>
      <c r="G39" s="51"/>
      <c r="H39" s="51"/>
      <c r="I39" s="51"/>
      <c r="J39" s="51"/>
      <c r="K39" s="51"/>
      <c r="L39" s="51"/>
      <c r="M39" s="51"/>
      <c r="N39" s="51"/>
      <c r="O39" s="51"/>
      <c r="P39" s="51"/>
      <c r="Q39" s="51"/>
      <c r="R39" s="51"/>
      <c r="S39" s="51"/>
      <c r="T39" s="52"/>
    </row>
    <row r="42" spans="1:32">
      <c r="A42" t="s">
        <v>7</v>
      </c>
      <c r="B42" t="s">
        <v>57</v>
      </c>
      <c r="C42">
        <v>43470</v>
      </c>
    </row>
    <row r="43" spans="1:32" ht="19" thickBot="1"/>
    <row r="44" spans="1:32">
      <c r="A44" s="44" t="s">
        <v>86</v>
      </c>
      <c r="B44" s="45">
        <v>43470</v>
      </c>
      <c r="C44" s="45"/>
      <c r="D44" s="45"/>
      <c r="E44" s="45"/>
      <c r="F44" s="45"/>
      <c r="G44" s="46"/>
      <c r="I44" s="25" t="s">
        <v>87</v>
      </c>
      <c r="J44" s="25">
        <f>K44+P44+U44+X44+AF44</f>
        <v>460020</v>
      </c>
      <c r="K44" s="25">
        <v>34080</v>
      </c>
      <c r="M44" s="25"/>
      <c r="P44" s="25">
        <v>43560</v>
      </c>
      <c r="T44" s="25"/>
      <c r="U44" s="25">
        <v>39780</v>
      </c>
      <c r="X44" s="25">
        <v>23960</v>
      </c>
      <c r="AF44">
        <v>318640</v>
      </c>
    </row>
    <row r="45" spans="1:32">
      <c r="A45" s="47"/>
      <c r="B45" s="48"/>
      <c r="C45" s="48"/>
      <c r="D45" s="48"/>
      <c r="E45" s="48"/>
      <c r="F45" s="48"/>
      <c r="G45" s="49"/>
    </row>
    <row r="46" spans="1:32">
      <c r="A46" s="47"/>
      <c r="B46" s="48"/>
      <c r="C46" s="48"/>
      <c r="D46" s="48"/>
      <c r="E46" s="48"/>
      <c r="F46" s="48"/>
      <c r="G46" s="49"/>
    </row>
    <row r="47" spans="1:32">
      <c r="A47" s="47"/>
      <c r="B47" s="48"/>
      <c r="C47" s="48"/>
      <c r="D47" s="48"/>
      <c r="E47" s="48"/>
      <c r="F47" s="48"/>
      <c r="G47" s="49"/>
    </row>
    <row r="48" spans="1:32">
      <c r="A48" s="47"/>
      <c r="B48" s="48"/>
      <c r="C48" s="48"/>
      <c r="D48" s="48"/>
      <c r="E48" s="48"/>
      <c r="F48" s="48"/>
      <c r="G48" s="49"/>
    </row>
    <row r="49" spans="1:7">
      <c r="A49" s="47"/>
      <c r="B49" s="48"/>
      <c r="C49" s="48"/>
      <c r="D49" s="48"/>
      <c r="E49" s="48"/>
      <c r="F49" s="48"/>
      <c r="G49" s="49"/>
    </row>
    <row r="50" spans="1:7">
      <c r="A50" s="47"/>
      <c r="B50" s="48"/>
      <c r="C50" s="48"/>
      <c r="D50" s="48"/>
      <c r="E50" s="48"/>
      <c r="F50" s="48"/>
      <c r="G50" s="49"/>
    </row>
    <row r="51" spans="1:7">
      <c r="A51" s="47"/>
      <c r="B51" s="48"/>
      <c r="C51" s="48"/>
      <c r="D51" s="48"/>
      <c r="E51" s="48"/>
      <c r="F51" s="48"/>
      <c r="G51" s="49"/>
    </row>
    <row r="52" spans="1:7">
      <c r="A52" s="47"/>
      <c r="B52" s="48"/>
      <c r="C52" s="48"/>
      <c r="D52" s="48"/>
      <c r="E52" s="48"/>
      <c r="F52" s="48"/>
      <c r="G52" s="49"/>
    </row>
    <row r="53" spans="1:7">
      <c r="A53" s="47"/>
      <c r="B53" s="48"/>
      <c r="C53" s="48"/>
      <c r="D53" s="48"/>
      <c r="E53" s="48"/>
      <c r="F53" s="48"/>
      <c r="G53" s="49"/>
    </row>
    <row r="54" spans="1:7">
      <c r="A54" s="47"/>
      <c r="B54" s="48"/>
      <c r="C54" s="48"/>
      <c r="D54" s="48"/>
      <c r="E54" s="48"/>
      <c r="F54" s="48"/>
      <c r="G54" s="49"/>
    </row>
    <row r="55" spans="1:7">
      <c r="A55" s="47"/>
      <c r="B55" s="48"/>
      <c r="C55" s="48"/>
      <c r="D55" s="48"/>
      <c r="E55" s="48"/>
      <c r="F55" s="48"/>
      <c r="G55" s="49"/>
    </row>
    <row r="56" spans="1:7">
      <c r="A56" s="47"/>
      <c r="B56" s="48"/>
      <c r="C56" s="48"/>
      <c r="D56" s="48"/>
      <c r="E56" s="48"/>
      <c r="F56" s="48"/>
      <c r="G56" s="49"/>
    </row>
    <row r="57" spans="1:7">
      <c r="A57" s="47"/>
      <c r="B57" s="48"/>
      <c r="C57" s="48"/>
      <c r="D57" s="48"/>
      <c r="E57" s="48"/>
      <c r="F57" s="48"/>
      <c r="G57" s="49"/>
    </row>
    <row r="58" spans="1:7">
      <c r="A58" s="47"/>
      <c r="B58" s="48"/>
      <c r="C58" s="48"/>
      <c r="D58" s="48"/>
      <c r="E58" s="48"/>
      <c r="F58" s="48"/>
      <c r="G58" s="49"/>
    </row>
    <row r="59" spans="1:7">
      <c r="A59" s="47"/>
      <c r="B59" s="48"/>
      <c r="C59" s="48"/>
      <c r="D59" s="48"/>
      <c r="E59" s="48"/>
      <c r="F59" s="48"/>
      <c r="G59" s="49"/>
    </row>
    <row r="60" spans="1:7">
      <c r="A60" s="47"/>
      <c r="B60" s="48"/>
      <c r="C60" s="48"/>
      <c r="D60" s="48"/>
      <c r="E60" s="48"/>
      <c r="F60" s="48"/>
      <c r="G60" s="49"/>
    </row>
    <row r="61" spans="1:7">
      <c r="A61" s="47"/>
      <c r="B61" s="48"/>
      <c r="C61" s="48"/>
      <c r="D61" s="48"/>
      <c r="E61" s="48"/>
      <c r="F61" s="48"/>
      <c r="G61" s="49"/>
    </row>
    <row r="62" spans="1:7">
      <c r="A62" s="47"/>
      <c r="B62" s="48"/>
      <c r="C62" s="48"/>
      <c r="D62" s="48"/>
      <c r="E62" s="48"/>
      <c r="F62" s="48"/>
      <c r="G62" s="49"/>
    </row>
    <row r="63" spans="1:7">
      <c r="A63" s="47"/>
      <c r="B63" s="48"/>
      <c r="C63" s="48"/>
      <c r="D63" s="48"/>
      <c r="E63" s="48"/>
      <c r="F63" s="48"/>
      <c r="G63" s="49"/>
    </row>
    <row r="64" spans="1:7">
      <c r="A64" s="47"/>
      <c r="B64" s="48"/>
      <c r="C64" s="48"/>
      <c r="D64" s="48"/>
      <c r="E64" s="48"/>
      <c r="F64" s="48"/>
      <c r="G64" s="49"/>
    </row>
    <row r="65" spans="1:27">
      <c r="A65" s="47"/>
      <c r="B65" s="48"/>
      <c r="C65" s="48"/>
      <c r="D65" s="48"/>
      <c r="E65" s="48"/>
      <c r="F65" s="48"/>
      <c r="G65" s="49"/>
    </row>
    <row r="66" spans="1:27">
      <c r="A66" s="47"/>
      <c r="B66" s="48"/>
      <c r="C66" s="48"/>
      <c r="D66" s="48"/>
      <c r="E66" s="48"/>
      <c r="F66" s="48"/>
      <c r="G66" s="49"/>
    </row>
    <row r="67" spans="1:27">
      <c r="A67" s="47"/>
      <c r="B67" s="48"/>
      <c r="C67" s="48"/>
      <c r="D67" s="48"/>
      <c r="E67" s="48"/>
      <c r="F67" s="48"/>
      <c r="G67" s="49"/>
    </row>
    <row r="68" spans="1:27">
      <c r="A68" s="47"/>
      <c r="B68" s="48"/>
      <c r="C68" s="48"/>
      <c r="D68" s="48"/>
      <c r="E68" s="48"/>
      <c r="F68" s="48"/>
      <c r="G68" s="49"/>
    </row>
    <row r="69" spans="1:27">
      <c r="A69" s="47"/>
      <c r="B69" s="48"/>
      <c r="C69" s="48"/>
      <c r="D69" s="48"/>
      <c r="E69" s="48"/>
      <c r="F69" s="48"/>
      <c r="G69" s="49"/>
    </row>
    <row r="70" spans="1:27">
      <c r="A70" s="47"/>
      <c r="B70" s="48"/>
      <c r="C70" s="48"/>
      <c r="D70" s="48"/>
      <c r="E70" s="48"/>
      <c r="F70" s="48"/>
      <c r="G70" s="49"/>
    </row>
    <row r="71" spans="1:27">
      <c r="A71" s="47"/>
      <c r="B71" s="48"/>
      <c r="C71" s="48"/>
      <c r="D71" s="48"/>
      <c r="E71" s="48"/>
      <c r="F71" s="48"/>
      <c r="G71" s="49"/>
    </row>
    <row r="72" spans="1:27" ht="19" thickBot="1">
      <c r="A72" s="50"/>
      <c r="B72" s="51"/>
      <c r="C72" s="51"/>
      <c r="D72" s="51"/>
      <c r="E72" s="51"/>
      <c r="F72" s="51"/>
      <c r="G72" s="52"/>
    </row>
    <row r="75" spans="1:27">
      <c r="A75" t="s">
        <v>83</v>
      </c>
      <c r="B75" s="25">
        <f>B78+I78+P78+V78+Z78</f>
        <v>361700</v>
      </c>
    </row>
    <row r="76" spans="1:27">
      <c r="B76" s="25"/>
    </row>
    <row r="78" spans="1:27">
      <c r="B78" s="25">
        <v>30000</v>
      </c>
      <c r="I78" s="25">
        <v>162000</v>
      </c>
      <c r="J78" t="s">
        <v>88</v>
      </c>
      <c r="P78" s="25">
        <v>9200</v>
      </c>
      <c r="Q78" t="s">
        <v>91</v>
      </c>
      <c r="V78" s="25">
        <v>80400</v>
      </c>
      <c r="W78" t="s">
        <v>93</v>
      </c>
      <c r="Z78" s="25">
        <v>80100</v>
      </c>
      <c r="AA78" t="s">
        <v>91</v>
      </c>
    </row>
    <row r="92" spans="1:9">
      <c r="A92" t="s">
        <v>4</v>
      </c>
      <c r="B92" s="25">
        <f>C94+H94</f>
        <v>31200</v>
      </c>
    </row>
    <row r="94" spans="1:9">
      <c r="C94" s="25">
        <v>19200</v>
      </c>
      <c r="D94" t="s">
        <v>89</v>
      </c>
      <c r="H94" s="25">
        <v>12000</v>
      </c>
      <c r="I94" t="s">
        <v>90</v>
      </c>
    </row>
    <row r="99" spans="17:17">
      <c r="Q99" s="25">
        <f>B92+B131+X4+B75+J44</f>
        <v>965020</v>
      </c>
    </row>
    <row r="131" spans="1:2">
      <c r="A131" t="s">
        <v>3</v>
      </c>
      <c r="B131" s="25">
        <f>B133</f>
        <v>36000</v>
      </c>
    </row>
    <row r="133" spans="1:2">
      <c r="B133" s="25">
        <v>36000</v>
      </c>
    </row>
  </sheetData>
  <phoneticPr fontId="3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사용 내역</vt:lpstr>
      <vt:lpstr>입금 및 후원 내역</vt:lpstr>
      <vt:lpstr>영수증 스캔본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</dc:creator>
  <cp:lastModifiedBy>1</cp:lastModifiedBy>
  <dcterms:created xsi:type="dcterms:W3CDTF">2025-01-03T13:12:38Z</dcterms:created>
  <dcterms:modified xsi:type="dcterms:W3CDTF">2025-01-12T17:34:29Z</dcterms:modified>
</cp:coreProperties>
</file>